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0" yWindow="65456" windowWidth="17620" windowHeight="18760" activeTab="0"/>
  </bookViews>
  <sheets>
    <sheet name="SPEC" sheetId="1" r:id="rId1"/>
    <sheet name="DETAILS" sheetId="2" r:id="rId2"/>
    <sheet name="GRADE A" sheetId="3" state="hidden" r:id="rId3"/>
    <sheet name="GRADE B" sheetId="4" state="hidden" r:id="rId4"/>
  </sheets>
  <definedNames>
    <definedName name="_xlnm.Print_Area" localSheetId="1">'DETAILS'!$A$1:$L$51</definedName>
    <definedName name="_xlnm.Print_Area" localSheetId="3">'GRADE B'!$A$1:$K$52</definedName>
    <definedName name="_xlnm.Print_Area" localSheetId="0">'SPEC'!$A$1:$L$51</definedName>
  </definedNames>
  <calcPr fullCalcOnLoad="1"/>
</workbook>
</file>

<file path=xl/sharedStrings.xml><?xml version="1.0" encoding="utf-8"?>
<sst xmlns="http://schemas.openxmlformats.org/spreadsheetml/2006/main" count="90" uniqueCount="64">
  <si>
    <t>ROLL SLEEVE SHIRT WITH CF BUST GATHERS</t>
  </si>
  <si>
    <t xml:space="preserve">0X </t>
  </si>
  <si>
    <t>1X</t>
  </si>
  <si>
    <t>2X</t>
  </si>
  <si>
    <t>3X</t>
  </si>
  <si>
    <t>SLEEVE LENGTH FROM CB</t>
  </si>
  <si>
    <t>SLEEVE OPENING</t>
  </si>
  <si>
    <t>CUFF HEIGHT</t>
  </si>
  <si>
    <t>BACK NECK DROP</t>
  </si>
  <si>
    <t>COLLAR POINTS</t>
  </si>
  <si>
    <t>COLLAR WIDTH AT CB</t>
  </si>
  <si>
    <t>COLLAR STAND HEIGHT</t>
  </si>
  <si>
    <t>FRONT NECK DROP FROM HPS TO SEAM</t>
  </si>
  <si>
    <t>FRONT NECK DROP FROM HPS TO 1ST BUTTON</t>
  </si>
  <si>
    <t>FRONT PLACKET WIDTH</t>
  </si>
  <si>
    <t>SHIRT TAIL</t>
  </si>
  <si>
    <t>STYLE #</t>
  </si>
  <si>
    <t>1ST FIT</t>
  </si>
  <si>
    <t>APPRVD SPEC</t>
  </si>
  <si>
    <t>FABRICATION</t>
  </si>
  <si>
    <t>FABRIC DESIGN</t>
  </si>
  <si>
    <t>SKETCH</t>
  </si>
  <si>
    <t>COMMENTS:</t>
  </si>
  <si>
    <t>BODY LENGTH FROM HPS</t>
  </si>
  <si>
    <t>ACROSS SHOULDERS</t>
  </si>
  <si>
    <t>COLLAR LENGTH PT TO PT</t>
  </si>
  <si>
    <t>SEASON</t>
  </si>
  <si>
    <t>DESCRIPTION</t>
  </si>
  <si>
    <t>MEASUREMENTS</t>
  </si>
  <si>
    <t>DATE</t>
  </si>
  <si>
    <t>DESIGNER</t>
  </si>
  <si>
    <t>SAMPLE REQUEST FORM</t>
  </si>
  <si>
    <t>COLORS</t>
  </si>
  <si>
    <t>HARDWARE &amp; TRIM</t>
  </si>
  <si>
    <t>DETAILED SKETCH</t>
  </si>
  <si>
    <t>GRADING</t>
  </si>
  <si>
    <t>STYLE</t>
  </si>
  <si>
    <t>SHOULDER DROP FROM HPS</t>
  </si>
  <si>
    <t>ACROSS FRONT</t>
  </si>
  <si>
    <t>ACROSS BACK</t>
  </si>
  <si>
    <t>CHEST 1" BELOW ARMHOLE ***</t>
  </si>
  <si>
    <t>BOTTOM SWEEP ***</t>
  </si>
  <si>
    <t>ARMHOLE CURVED ***</t>
  </si>
  <si>
    <t>BICEP (1" BELOW ARMHOLE) ***</t>
  </si>
  <si>
    <t>*** TOTAL CIRCUMFERENCE MEASUREMENT</t>
  </si>
  <si>
    <t>NECK WIDTH (HPS TO HPS)</t>
  </si>
  <si>
    <t>PRE-PRODUCTION COMMENTS</t>
  </si>
  <si>
    <t>PLUS SIZE WOVEN TOPS TECH PACK</t>
  </si>
  <si>
    <t>16</t>
  </si>
  <si>
    <t>24</t>
  </si>
  <si>
    <t>26</t>
  </si>
  <si>
    <t>28</t>
  </si>
  <si>
    <t>22</t>
  </si>
  <si>
    <t>20</t>
  </si>
  <si>
    <t>18</t>
  </si>
  <si>
    <t>WAIST 18 1/2" BLW HPS ***</t>
  </si>
  <si>
    <r>
      <t xml:space="preserve">18 </t>
    </r>
    <r>
      <rPr>
        <b/>
        <sz val="8"/>
        <rFont val="Arial"/>
        <family val="2"/>
      </rPr>
      <t>(INCHES)</t>
    </r>
  </si>
  <si>
    <t>LIME GREEN, WATERMELON, SKY BLUE</t>
  </si>
  <si>
    <t>FALL 2011</t>
  </si>
  <si>
    <t>TP-2336</t>
  </si>
  <si>
    <t>KR</t>
  </si>
  <si>
    <t>100% COTTON POPLIN</t>
  </si>
  <si>
    <t>SOLID</t>
  </si>
  <si>
    <t>10PCS DTM BODY 4 HOLE BUTTONS W/RIM 17L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</si>
</sst>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shrinkToFit="1"/>
    </xf>
    <xf numFmtId="12" fontId="15" fillId="0" borderId="3" xfId="0" applyNumberFormat="1" applyFont="1" applyBorder="1" applyAlignment="1">
      <alignment horizontal="center" shrinkToFit="1"/>
    </xf>
    <xf numFmtId="0" fontId="1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shrinkToFit="1"/>
    </xf>
    <xf numFmtId="49" fontId="19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/>
    </xf>
    <xf numFmtId="12" fontId="8" fillId="0" borderId="1" xfId="0" applyNumberFormat="1" applyFont="1" applyBorder="1" applyAlignment="1">
      <alignment shrinkToFit="1"/>
    </xf>
    <xf numFmtId="12" fontId="4" fillId="0" borderId="1" xfId="0" applyNumberFormat="1" applyFont="1" applyBorder="1" applyAlignment="1">
      <alignment/>
    </xf>
    <xf numFmtId="12" fontId="4" fillId="0" borderId="3" xfId="0" applyNumberFormat="1" applyFont="1" applyBorder="1" applyAlignment="1">
      <alignment shrinkToFit="1"/>
    </xf>
    <xf numFmtId="12" fontId="4" fillId="0" borderId="4" xfId="0" applyNumberFormat="1" applyFont="1" applyBorder="1" applyAlignment="1">
      <alignment shrinkToFit="1"/>
    </xf>
    <xf numFmtId="12" fontId="8" fillId="0" borderId="3" xfId="0" applyNumberFormat="1" applyFont="1" applyBorder="1" applyAlignment="1">
      <alignment shrinkToFit="1"/>
    </xf>
    <xf numFmtId="12" fontId="15" fillId="0" borderId="1" xfId="0" applyNumberFormat="1" applyFont="1" applyBorder="1" applyAlignment="1">
      <alignment/>
    </xf>
    <xf numFmtId="12" fontId="0" fillId="0" borderId="1" xfId="0" applyNumberFormat="1" applyFont="1" applyBorder="1" applyAlignment="1">
      <alignment horizontal="center" vertical="center"/>
    </xf>
    <xf numFmtId="12" fontId="0" fillId="0" borderId="1" xfId="0" applyNumberFormat="1" applyFont="1" applyBorder="1" applyAlignment="1">
      <alignment horizontal="center"/>
    </xf>
    <xf numFmtId="12" fontId="4" fillId="0" borderId="3" xfId="0" applyNumberFormat="1" applyFont="1" applyBorder="1" applyAlignment="1">
      <alignment shrinkToFit="1"/>
    </xf>
    <xf numFmtId="0" fontId="6" fillId="0" borderId="1" xfId="0" applyFont="1" applyBorder="1" applyAlignment="1">
      <alignment horizontal="center" shrinkToFit="1"/>
    </xf>
    <xf numFmtId="12" fontId="4" fillId="0" borderId="3" xfId="0" applyNumberFormat="1" applyFont="1" applyBorder="1" applyAlignment="1">
      <alignment horizontal="center" shrinkToFit="1"/>
    </xf>
    <xf numFmtId="12" fontId="15" fillId="0" borderId="1" xfId="0" applyNumberFormat="1" applyFont="1" applyBorder="1" applyAlignment="1">
      <alignment shrinkToFit="1"/>
    </xf>
    <xf numFmtId="12" fontId="15" fillId="0" borderId="3" xfId="0" applyNumberFormat="1" applyFont="1" applyBorder="1" applyAlignment="1">
      <alignment shrinkToFit="1"/>
    </xf>
    <xf numFmtId="0" fontId="7" fillId="0" borderId="3" xfId="0" applyFont="1" applyBorder="1" applyAlignment="1">
      <alignment horizontal="left" shrinkToFit="1"/>
    </xf>
    <xf numFmtId="0" fontId="0" fillId="0" borderId="5" xfId="0" applyBorder="1" applyAlignment="1">
      <alignment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2" fontId="8" fillId="0" borderId="1" xfId="0" applyNumberFormat="1" applyFont="1" applyBorder="1" applyAlignment="1">
      <alignment horizontal="center" shrinkToFit="1"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3" xfId="0" applyFont="1" applyBorder="1" applyAlignment="1">
      <alignment shrinkToFit="1"/>
    </xf>
    <xf numFmtId="0" fontId="6" fillId="0" borderId="6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0" fillId="0" borderId="5" xfId="0" applyFont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shrinkToFit="1"/>
    </xf>
    <xf numFmtId="0" fontId="7" fillId="0" borderId="3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6" fillId="0" borderId="3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0" fillId="0" borderId="6" xfId="0" applyFont="1" applyBorder="1" applyAlignment="1">
      <alignment horizontal="left" shrinkToFit="1"/>
    </xf>
    <xf numFmtId="0" fontId="0" fillId="0" borderId="5" xfId="0" applyFont="1" applyBorder="1" applyAlignment="1">
      <alignment horizontal="left" shrinkToFi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shrinkToFit="1"/>
    </xf>
    <xf numFmtId="49" fontId="5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8" fillId="0" borderId="1" xfId="0" applyFont="1" applyBorder="1" applyAlignment="1">
      <alignment horizontal="center" shrinkToFit="1"/>
    </xf>
    <xf numFmtId="0" fontId="0" fillId="0" borderId="18" xfId="0" applyBorder="1" applyAlignment="1">
      <alignment shrinkToFit="1"/>
    </xf>
    <xf numFmtId="0" fontId="0" fillId="0" borderId="1" xfId="0" applyBorder="1" applyAlignment="1">
      <alignment shrinkToFit="1"/>
    </xf>
    <xf numFmtId="0" fontId="6" fillId="0" borderId="5" xfId="0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9525</xdr:rowOff>
    </xdr:from>
    <xdr:to>
      <xdr:col>11</xdr:col>
      <xdr:colOff>581025</xdr:colOff>
      <xdr:row>50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985837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GRADE SHEETS REMAIN HIDDEN UNTIL FINAL SPECS ARE APPROVED!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unhide in Excel 2007/2010 (PC): In the Cells Group of the Home Tab, choose FORMAT&gt; HIDE &amp; UNHIDE&gt; UNHIDE SHEET and select the desired GRADE sheet.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unhide in older versions Excel 2002, 2003 (PC), 2004, 2008, 2011 (Mac): select FORMAT&gt;SHEET&gt;UNHIDE from the top menu and select desired GRADE sheet. </a:t>
          </a:r>
        </a:p>
      </xdr:txBody>
    </xdr:sp>
    <xdr:clientData/>
  </xdr:twoCellAnchor>
  <xdr:twoCellAnchor editAs="oneCell">
    <xdr:from>
      <xdr:col>5</xdr:col>
      <xdr:colOff>47625</xdr:colOff>
      <xdr:row>6</xdr:row>
      <xdr:rowOff>66675</xdr:rowOff>
    </xdr:from>
    <xdr:to>
      <xdr:col>9</xdr:col>
      <xdr:colOff>142875</xdr:colOff>
      <xdr:row>21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2466975"/>
          <a:ext cx="25717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17</xdr:row>
      <xdr:rowOff>161925</xdr:rowOff>
    </xdr:from>
    <xdr:to>
      <xdr:col>11</xdr:col>
      <xdr:colOff>523875</xdr:colOff>
      <xdr:row>32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4972050"/>
          <a:ext cx="2486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5</xdr:row>
      <xdr:rowOff>47625</xdr:rowOff>
    </xdr:from>
    <xdr:to>
      <xdr:col>10</xdr:col>
      <xdr:colOff>514350</xdr:colOff>
      <xdr:row>50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38350"/>
          <a:ext cx="7762875" cy="1015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9525</xdr:rowOff>
    </xdr:from>
    <xdr:to>
      <xdr:col>11</xdr:col>
      <xdr:colOff>571500</xdr:colOff>
      <xdr:row>50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10125075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28575</xdr:rowOff>
    </xdr:from>
    <xdr:to>
      <xdr:col>11</xdr:col>
      <xdr:colOff>0</xdr:colOff>
      <xdr:row>51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0144125"/>
          <a:ext cx="8277225" cy="219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E26" sqref="E26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65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8"/>
    </row>
    <row r="2" spans="1:12" ht="25.5" customHeight="1">
      <c r="A2" s="21" t="s">
        <v>26</v>
      </c>
      <c r="B2" s="43" t="s">
        <v>58</v>
      </c>
      <c r="C2" s="64" t="s">
        <v>29</v>
      </c>
      <c r="D2" s="64"/>
      <c r="E2" s="31">
        <v>40659</v>
      </c>
      <c r="F2" s="74" t="s">
        <v>19</v>
      </c>
      <c r="G2" s="74"/>
      <c r="H2" s="54" t="s">
        <v>61</v>
      </c>
      <c r="I2" s="54"/>
      <c r="J2" s="54"/>
      <c r="K2" s="55"/>
      <c r="L2" s="55"/>
    </row>
    <row r="3" spans="1:12" ht="24.75" customHeight="1">
      <c r="A3" s="21" t="s">
        <v>16</v>
      </c>
      <c r="B3" s="43" t="s">
        <v>59</v>
      </c>
      <c r="C3" s="64" t="s">
        <v>30</v>
      </c>
      <c r="D3" s="64"/>
      <c r="E3" s="43" t="s">
        <v>60</v>
      </c>
      <c r="F3" s="23" t="s">
        <v>20</v>
      </c>
      <c r="G3" s="25"/>
      <c r="H3" s="54" t="s">
        <v>62</v>
      </c>
      <c r="I3" s="54"/>
      <c r="J3" s="54"/>
      <c r="K3" s="55"/>
      <c r="L3" s="55"/>
    </row>
    <row r="4" spans="1:12" ht="24.75" customHeight="1">
      <c r="A4" s="21" t="s">
        <v>27</v>
      </c>
      <c r="B4" s="69" t="s">
        <v>0</v>
      </c>
      <c r="C4" s="70"/>
      <c r="D4" s="70"/>
      <c r="E4" s="70"/>
      <c r="F4" s="70"/>
      <c r="G4" s="70"/>
      <c r="H4" s="70"/>
      <c r="I4" s="70"/>
      <c r="J4" s="70"/>
      <c r="K4" s="71"/>
      <c r="L4" s="72"/>
    </row>
    <row r="5" spans="1:12" ht="30.75" customHeight="1">
      <c r="A5" s="73" t="s">
        <v>31</v>
      </c>
      <c r="B5" s="73"/>
      <c r="C5" s="73"/>
      <c r="D5" s="73"/>
      <c r="E5" s="73"/>
      <c r="F5" s="73"/>
      <c r="G5" s="73"/>
      <c r="H5" s="73"/>
      <c r="I5" s="73"/>
      <c r="J5" s="73"/>
      <c r="K5" s="61"/>
      <c r="L5" s="61"/>
    </row>
    <row r="6" spans="1:12" ht="32.25" customHeight="1">
      <c r="A6" s="62" t="s">
        <v>28</v>
      </c>
      <c r="B6" s="63"/>
      <c r="C6" s="1" t="s">
        <v>56</v>
      </c>
      <c r="D6" s="2" t="s">
        <v>17</v>
      </c>
      <c r="E6" s="4" t="s">
        <v>18</v>
      </c>
      <c r="F6" s="56" t="s">
        <v>21</v>
      </c>
      <c r="G6" s="57"/>
      <c r="H6" s="57"/>
      <c r="I6" s="57"/>
      <c r="J6" s="57"/>
      <c r="K6" s="58"/>
      <c r="L6" s="59"/>
    </row>
    <row r="7" spans="1:12" ht="17.25" customHeight="1">
      <c r="A7" s="50" t="s">
        <v>23</v>
      </c>
      <c r="B7" s="50"/>
      <c r="C7" s="6">
        <v>29.5</v>
      </c>
      <c r="D7" s="6"/>
      <c r="E7" s="7"/>
      <c r="F7" s="60"/>
      <c r="G7" s="60"/>
      <c r="H7" s="60"/>
      <c r="I7" s="60"/>
      <c r="J7" s="60"/>
      <c r="K7" s="61"/>
      <c r="L7" s="61"/>
    </row>
    <row r="8" spans="1:12" ht="17.25" customHeight="1">
      <c r="A8" s="50" t="s">
        <v>24</v>
      </c>
      <c r="B8" s="50"/>
      <c r="C8" s="6">
        <v>16.25</v>
      </c>
      <c r="D8" s="6"/>
      <c r="E8" s="7"/>
      <c r="F8" s="60"/>
      <c r="G8" s="60"/>
      <c r="H8" s="60"/>
      <c r="I8" s="60"/>
      <c r="J8" s="60"/>
      <c r="K8" s="61"/>
      <c r="L8" s="61"/>
    </row>
    <row r="9" spans="1:12" ht="17.25" customHeight="1">
      <c r="A9" s="50" t="s">
        <v>38</v>
      </c>
      <c r="B9" s="50"/>
      <c r="C9" s="6">
        <v>16</v>
      </c>
      <c r="D9" s="6"/>
      <c r="E9" s="7"/>
      <c r="F9" s="60"/>
      <c r="G9" s="60"/>
      <c r="H9" s="60"/>
      <c r="I9" s="60"/>
      <c r="J9" s="60"/>
      <c r="K9" s="61"/>
      <c r="L9" s="61"/>
    </row>
    <row r="10" spans="1:12" ht="17.25" customHeight="1">
      <c r="A10" s="50" t="s">
        <v>39</v>
      </c>
      <c r="B10" s="50"/>
      <c r="C10" s="6">
        <v>16.5</v>
      </c>
      <c r="D10" s="6"/>
      <c r="E10" s="7"/>
      <c r="F10" s="60"/>
      <c r="G10" s="60"/>
      <c r="H10" s="60"/>
      <c r="I10" s="60"/>
      <c r="J10" s="60"/>
      <c r="K10" s="61"/>
      <c r="L10" s="61"/>
    </row>
    <row r="11" spans="1:12" ht="17.25" customHeight="1">
      <c r="A11" s="50" t="s">
        <v>40</v>
      </c>
      <c r="B11" s="50"/>
      <c r="C11" s="6">
        <v>48</v>
      </c>
      <c r="D11" s="6"/>
      <c r="E11" s="7"/>
      <c r="F11" s="60"/>
      <c r="G11" s="60"/>
      <c r="H11" s="60"/>
      <c r="I11" s="60"/>
      <c r="J11" s="60"/>
      <c r="K11" s="61"/>
      <c r="L11" s="61"/>
    </row>
    <row r="12" spans="1:12" ht="17.25" customHeight="1">
      <c r="A12" s="50" t="s">
        <v>55</v>
      </c>
      <c r="B12" s="50"/>
      <c r="C12" s="6">
        <v>45</v>
      </c>
      <c r="D12" s="6"/>
      <c r="E12" s="7"/>
      <c r="F12" s="60"/>
      <c r="G12" s="60"/>
      <c r="H12" s="60"/>
      <c r="I12" s="60"/>
      <c r="J12" s="60"/>
      <c r="K12" s="61"/>
      <c r="L12" s="61"/>
    </row>
    <row r="13" spans="1:12" ht="17.25" customHeight="1">
      <c r="A13" s="47"/>
      <c r="B13" s="48"/>
      <c r="C13" s="6"/>
      <c r="D13" s="6"/>
      <c r="E13" s="7"/>
      <c r="F13" s="60"/>
      <c r="G13" s="60"/>
      <c r="H13" s="60"/>
      <c r="I13" s="60"/>
      <c r="J13" s="60"/>
      <c r="K13" s="61"/>
      <c r="L13" s="61"/>
    </row>
    <row r="14" spans="1:12" ht="17.25" customHeight="1">
      <c r="A14" s="47" t="s">
        <v>41</v>
      </c>
      <c r="B14" s="48"/>
      <c r="C14" s="6">
        <v>50.5</v>
      </c>
      <c r="D14" s="6"/>
      <c r="E14" s="7"/>
      <c r="F14" s="60"/>
      <c r="G14" s="60"/>
      <c r="H14" s="60"/>
      <c r="I14" s="60"/>
      <c r="J14" s="60"/>
      <c r="K14" s="61"/>
      <c r="L14" s="61"/>
    </row>
    <row r="15" spans="1:12" ht="17.25" customHeight="1">
      <c r="A15" s="47" t="s">
        <v>15</v>
      </c>
      <c r="B15" s="48"/>
      <c r="C15" s="6">
        <v>2.75</v>
      </c>
      <c r="D15" s="6"/>
      <c r="E15" s="7"/>
      <c r="F15" s="60"/>
      <c r="G15" s="60"/>
      <c r="H15" s="60"/>
      <c r="I15" s="60"/>
      <c r="J15" s="60"/>
      <c r="K15" s="61"/>
      <c r="L15" s="61"/>
    </row>
    <row r="16" spans="1:12" ht="17.25" customHeight="1">
      <c r="A16" s="75" t="s">
        <v>37</v>
      </c>
      <c r="B16" s="48"/>
      <c r="C16" s="6">
        <v>1.75</v>
      </c>
      <c r="D16" s="6"/>
      <c r="E16" s="7"/>
      <c r="F16" s="60"/>
      <c r="G16" s="60"/>
      <c r="H16" s="60"/>
      <c r="I16" s="60"/>
      <c r="J16" s="60"/>
      <c r="K16" s="61"/>
      <c r="L16" s="61"/>
    </row>
    <row r="17" spans="1:12" ht="17.25" customHeight="1">
      <c r="A17" s="47" t="s">
        <v>5</v>
      </c>
      <c r="B17" s="48"/>
      <c r="C17" s="6">
        <v>33</v>
      </c>
      <c r="D17" s="6"/>
      <c r="E17" s="7"/>
      <c r="F17" s="60"/>
      <c r="G17" s="60"/>
      <c r="H17" s="60"/>
      <c r="I17" s="60"/>
      <c r="J17" s="60"/>
      <c r="K17" s="61"/>
      <c r="L17" s="61"/>
    </row>
    <row r="18" spans="1:12" ht="17.25" customHeight="1">
      <c r="A18" s="47" t="s">
        <v>42</v>
      </c>
      <c r="B18" s="48"/>
      <c r="C18" s="6">
        <v>24</v>
      </c>
      <c r="D18" s="6"/>
      <c r="E18" s="7"/>
      <c r="F18" s="60"/>
      <c r="G18" s="60"/>
      <c r="H18" s="60"/>
      <c r="I18" s="60"/>
      <c r="J18" s="60"/>
      <c r="K18" s="61"/>
      <c r="L18" s="61"/>
    </row>
    <row r="19" spans="1:12" ht="17.25" customHeight="1">
      <c r="A19" s="47" t="s">
        <v>43</v>
      </c>
      <c r="B19" s="48"/>
      <c r="C19" s="6">
        <v>18</v>
      </c>
      <c r="D19" s="6"/>
      <c r="E19" s="7"/>
      <c r="F19" s="60"/>
      <c r="G19" s="60"/>
      <c r="H19" s="60"/>
      <c r="I19" s="60"/>
      <c r="J19" s="60"/>
      <c r="K19" s="61"/>
      <c r="L19" s="61"/>
    </row>
    <row r="20" spans="1:12" ht="17.25" customHeight="1">
      <c r="A20" s="47" t="s">
        <v>6</v>
      </c>
      <c r="B20" s="48"/>
      <c r="C20" s="6">
        <v>5</v>
      </c>
      <c r="D20" s="6"/>
      <c r="E20" s="7"/>
      <c r="F20" s="60"/>
      <c r="G20" s="60"/>
      <c r="H20" s="60"/>
      <c r="I20" s="60"/>
      <c r="J20" s="60"/>
      <c r="K20" s="61"/>
      <c r="L20" s="61"/>
    </row>
    <row r="21" spans="1:12" ht="17.25" customHeight="1">
      <c r="A21" s="47" t="s">
        <v>7</v>
      </c>
      <c r="B21" s="48"/>
      <c r="C21" s="6">
        <v>2.5</v>
      </c>
      <c r="D21" s="6"/>
      <c r="E21" s="7"/>
      <c r="F21" s="60"/>
      <c r="G21" s="60"/>
      <c r="H21" s="60"/>
      <c r="I21" s="60"/>
      <c r="J21" s="60"/>
      <c r="K21" s="61"/>
      <c r="L21" s="61"/>
    </row>
    <row r="22" spans="1:12" ht="17.25" customHeight="1">
      <c r="A22" s="47" t="s">
        <v>45</v>
      </c>
      <c r="B22" s="48"/>
      <c r="C22" s="6">
        <v>7.75</v>
      </c>
      <c r="D22" s="6"/>
      <c r="E22" s="7"/>
      <c r="F22" s="60"/>
      <c r="G22" s="60"/>
      <c r="H22" s="60"/>
      <c r="I22" s="60"/>
      <c r="J22" s="60"/>
      <c r="K22" s="61"/>
      <c r="L22" s="61"/>
    </row>
    <row r="23" spans="1:12" ht="17.25" customHeight="1">
      <c r="A23" s="47" t="s">
        <v>12</v>
      </c>
      <c r="B23" s="48"/>
      <c r="C23" s="6">
        <v>3.25</v>
      </c>
      <c r="D23" s="6"/>
      <c r="E23" s="7"/>
      <c r="F23" s="60"/>
      <c r="G23" s="60"/>
      <c r="H23" s="60"/>
      <c r="I23" s="60"/>
      <c r="J23" s="60"/>
      <c r="K23" s="61"/>
      <c r="L23" s="61"/>
    </row>
    <row r="24" spans="1:12" ht="17.25" customHeight="1">
      <c r="A24" s="47" t="s">
        <v>13</v>
      </c>
      <c r="B24" s="48"/>
      <c r="C24" s="6">
        <v>10</v>
      </c>
      <c r="D24" s="6"/>
      <c r="E24" s="7"/>
      <c r="F24" s="60"/>
      <c r="G24" s="60"/>
      <c r="H24" s="60"/>
      <c r="I24" s="60"/>
      <c r="J24" s="60"/>
      <c r="K24" s="61"/>
      <c r="L24" s="61"/>
    </row>
    <row r="25" spans="1:12" ht="17.25" customHeight="1">
      <c r="A25" s="47" t="s">
        <v>8</v>
      </c>
      <c r="B25" s="48"/>
      <c r="C25" s="6">
        <v>0.5</v>
      </c>
      <c r="D25" s="6"/>
      <c r="E25" s="7"/>
      <c r="F25" s="60"/>
      <c r="G25" s="60"/>
      <c r="H25" s="60"/>
      <c r="I25" s="60"/>
      <c r="J25" s="60"/>
      <c r="K25" s="61"/>
      <c r="L25" s="61"/>
    </row>
    <row r="26" spans="1:12" ht="17.25" customHeight="1">
      <c r="A26" s="47" t="s">
        <v>9</v>
      </c>
      <c r="B26" s="48"/>
      <c r="C26" s="6">
        <v>3</v>
      </c>
      <c r="D26" s="6"/>
      <c r="E26" s="7"/>
      <c r="F26" s="60"/>
      <c r="G26" s="60"/>
      <c r="H26" s="60"/>
      <c r="I26" s="60"/>
      <c r="J26" s="60"/>
      <c r="K26" s="61"/>
      <c r="L26" s="61"/>
    </row>
    <row r="27" spans="1:12" ht="17.25" customHeight="1">
      <c r="A27" s="47" t="s">
        <v>25</v>
      </c>
      <c r="B27" s="48"/>
      <c r="C27" s="6">
        <v>18.5</v>
      </c>
      <c r="D27" s="6"/>
      <c r="E27" s="7"/>
      <c r="F27" s="60"/>
      <c r="G27" s="60"/>
      <c r="H27" s="60"/>
      <c r="I27" s="60"/>
      <c r="J27" s="60"/>
      <c r="K27" s="61"/>
      <c r="L27" s="61"/>
    </row>
    <row r="28" spans="1:12" ht="17.25" customHeight="1">
      <c r="A28" s="47" t="s">
        <v>10</v>
      </c>
      <c r="B28" s="48"/>
      <c r="C28" s="6">
        <v>2.25</v>
      </c>
      <c r="D28" s="6"/>
      <c r="E28" s="7"/>
      <c r="F28" s="60"/>
      <c r="G28" s="60"/>
      <c r="H28" s="60"/>
      <c r="I28" s="60"/>
      <c r="J28" s="60"/>
      <c r="K28" s="61"/>
      <c r="L28" s="61"/>
    </row>
    <row r="29" spans="1:12" ht="17.25" customHeight="1">
      <c r="A29" s="47" t="s">
        <v>11</v>
      </c>
      <c r="B29" s="48"/>
      <c r="C29" s="6">
        <v>1</v>
      </c>
      <c r="D29" s="6"/>
      <c r="E29" s="7"/>
      <c r="F29" s="60"/>
      <c r="G29" s="60"/>
      <c r="H29" s="60"/>
      <c r="I29" s="60"/>
      <c r="J29" s="60"/>
      <c r="K29" s="61"/>
      <c r="L29" s="61"/>
    </row>
    <row r="30" spans="1:12" ht="17.25" customHeight="1">
      <c r="A30" s="47" t="s">
        <v>14</v>
      </c>
      <c r="B30" s="48"/>
      <c r="C30" s="6">
        <v>1.25</v>
      </c>
      <c r="D30" s="6"/>
      <c r="E30" s="7"/>
      <c r="F30" s="60"/>
      <c r="G30" s="60"/>
      <c r="H30" s="60"/>
      <c r="I30" s="60"/>
      <c r="J30" s="60"/>
      <c r="K30" s="61"/>
      <c r="L30" s="61"/>
    </row>
    <row r="31" spans="1:12" ht="17.25" customHeight="1">
      <c r="A31" s="47"/>
      <c r="B31" s="48"/>
      <c r="C31" s="6"/>
      <c r="D31" s="6"/>
      <c r="E31" s="7"/>
      <c r="F31" s="60"/>
      <c r="G31" s="60"/>
      <c r="H31" s="60"/>
      <c r="I31" s="60"/>
      <c r="J31" s="60"/>
      <c r="K31" s="61"/>
      <c r="L31" s="61"/>
    </row>
    <row r="32" spans="1:12" ht="17.25" customHeight="1">
      <c r="A32" s="47"/>
      <c r="B32" s="48"/>
      <c r="C32" s="6"/>
      <c r="D32" s="6"/>
      <c r="E32" s="7"/>
      <c r="F32" s="60"/>
      <c r="G32" s="60"/>
      <c r="H32" s="60"/>
      <c r="I32" s="60"/>
      <c r="J32" s="60"/>
      <c r="K32" s="61"/>
      <c r="L32" s="61"/>
    </row>
    <row r="33" spans="1:12" ht="17.25" customHeight="1">
      <c r="A33" s="47"/>
      <c r="B33" s="48"/>
      <c r="C33" s="6"/>
      <c r="D33" s="6"/>
      <c r="E33" s="7"/>
      <c r="F33" s="60"/>
      <c r="G33" s="60"/>
      <c r="H33" s="60"/>
      <c r="I33" s="60"/>
      <c r="J33" s="60"/>
      <c r="K33" s="61"/>
      <c r="L33" s="61"/>
    </row>
    <row r="34" spans="1:12" ht="17.25" customHeight="1">
      <c r="A34" s="47"/>
      <c r="B34" s="48"/>
      <c r="C34" s="6"/>
      <c r="D34" s="6"/>
      <c r="E34" s="7"/>
      <c r="F34" s="52" t="s">
        <v>33</v>
      </c>
      <c r="G34" s="53"/>
      <c r="H34" s="51" t="s">
        <v>63</v>
      </c>
      <c r="I34" s="51"/>
      <c r="J34" s="51"/>
      <c r="K34" s="51"/>
      <c r="L34" s="51"/>
    </row>
    <row r="35" spans="1:12" ht="17.25" customHeight="1">
      <c r="A35" s="47"/>
      <c r="B35" s="48"/>
      <c r="C35" s="6"/>
      <c r="D35" s="6"/>
      <c r="E35" s="7"/>
      <c r="F35" s="53"/>
      <c r="G35" s="53"/>
      <c r="H35" s="49"/>
      <c r="I35" s="50"/>
      <c r="J35" s="50"/>
      <c r="K35" s="51"/>
      <c r="L35" s="51"/>
    </row>
    <row r="36" spans="1:12" ht="17.25" customHeight="1">
      <c r="A36" s="47"/>
      <c r="B36" s="48"/>
      <c r="C36" s="6"/>
      <c r="D36" s="6"/>
      <c r="E36" s="7"/>
      <c r="F36" s="53"/>
      <c r="G36" s="53"/>
      <c r="H36" s="49"/>
      <c r="I36" s="50"/>
      <c r="J36" s="50"/>
      <c r="K36" s="51"/>
      <c r="L36" s="51"/>
    </row>
    <row r="37" spans="1:12" ht="17.25" customHeight="1">
      <c r="A37" s="47"/>
      <c r="B37" s="48"/>
      <c r="C37" s="6"/>
      <c r="D37" s="6"/>
      <c r="E37" s="7"/>
      <c r="F37" s="52" t="s">
        <v>32</v>
      </c>
      <c r="G37" s="53"/>
      <c r="H37" s="49" t="s">
        <v>57</v>
      </c>
      <c r="I37" s="50"/>
      <c r="J37" s="50"/>
      <c r="K37" s="51"/>
      <c r="L37" s="51"/>
    </row>
    <row r="38" spans="1:12" ht="17.25" customHeight="1">
      <c r="A38" s="47"/>
      <c r="B38" s="48"/>
      <c r="C38" s="6"/>
      <c r="D38" s="6"/>
      <c r="E38" s="7"/>
      <c r="F38" s="53"/>
      <c r="G38" s="53"/>
      <c r="H38" s="49"/>
      <c r="I38" s="50"/>
      <c r="J38" s="50"/>
      <c r="K38" s="51"/>
      <c r="L38" s="51"/>
    </row>
    <row r="39" spans="1:12" ht="17.25" customHeight="1">
      <c r="A39" s="77"/>
      <c r="B39" s="48"/>
      <c r="C39" s="6"/>
      <c r="D39" s="6"/>
      <c r="E39" s="7"/>
      <c r="F39" s="53"/>
      <c r="G39" s="53"/>
      <c r="H39" s="49"/>
      <c r="I39" s="50"/>
      <c r="J39" s="50"/>
      <c r="K39" s="51"/>
      <c r="L39" s="51"/>
    </row>
    <row r="40" spans="1:13" ht="17.25" customHeight="1">
      <c r="A40" s="19" t="s">
        <v>22</v>
      </c>
      <c r="B40" s="78" t="s">
        <v>44</v>
      </c>
      <c r="C40" s="78"/>
      <c r="D40" s="78"/>
      <c r="E40" s="78"/>
      <c r="F40" s="78"/>
      <c r="G40" s="79"/>
      <c r="H40" s="79"/>
      <c r="I40" s="79"/>
      <c r="J40" s="79"/>
      <c r="K40" s="79"/>
      <c r="L40" s="79"/>
      <c r="M40" s="13"/>
    </row>
    <row r="41" spans="1:12" ht="17.25" customHeight="1">
      <c r="A41" s="7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7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17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7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7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17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7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7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7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7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ht="17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0" ht="17.25" customHeight="1">
      <c r="A52" s="3"/>
      <c r="B52" s="3"/>
      <c r="C52" s="3"/>
      <c r="D52" s="3"/>
      <c r="E52" s="3"/>
      <c r="F52" s="3"/>
      <c r="G52" s="3"/>
      <c r="H52" s="3"/>
      <c r="I52" s="5"/>
      <c r="J52" s="5"/>
    </row>
    <row r="53" spans="1:10" ht="17.25" customHeight="1">
      <c r="A53" s="3"/>
      <c r="B53" s="3"/>
      <c r="C53" s="3"/>
      <c r="D53" s="3"/>
      <c r="E53" s="3"/>
      <c r="F53" s="3"/>
      <c r="G53" s="3"/>
      <c r="H53" s="3"/>
      <c r="I53" s="5"/>
      <c r="J53" s="5"/>
    </row>
    <row r="54" spans="1:10" ht="17.25" customHeight="1">
      <c r="A54" s="3"/>
      <c r="B54" s="3"/>
      <c r="C54" s="3"/>
      <c r="D54" s="3"/>
      <c r="E54" s="3"/>
      <c r="F54" s="3"/>
      <c r="G54" s="3"/>
      <c r="H54" s="3"/>
      <c r="I54" s="5"/>
      <c r="J54" s="5"/>
    </row>
    <row r="55" spans="1:10" ht="17.25" customHeight="1">
      <c r="A55" s="3"/>
      <c r="B55" s="3"/>
      <c r="C55" s="3"/>
      <c r="D55" s="3"/>
      <c r="E55" s="3"/>
      <c r="F55" s="3"/>
      <c r="G55" s="3"/>
      <c r="H55" s="3"/>
      <c r="I55" s="5"/>
      <c r="J55" s="5"/>
    </row>
    <row r="56" spans="1:10" ht="17.25" customHeight="1">
      <c r="A56" s="3"/>
      <c r="B56" s="3"/>
      <c r="C56" s="3"/>
      <c r="D56" s="3"/>
      <c r="E56" s="3"/>
      <c r="F56" s="3"/>
      <c r="G56" s="3"/>
      <c r="H56" s="3"/>
      <c r="I56" s="5"/>
      <c r="J56" s="5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54">
    <mergeCell ref="A41:L51"/>
    <mergeCell ref="A39:B39"/>
    <mergeCell ref="A29:B29"/>
    <mergeCell ref="A34:B34"/>
    <mergeCell ref="A35:B35"/>
    <mergeCell ref="A36:B36"/>
    <mergeCell ref="A31:B31"/>
    <mergeCell ref="A32:B32"/>
    <mergeCell ref="A30:B30"/>
    <mergeCell ref="B40:L40"/>
    <mergeCell ref="A24:B24"/>
    <mergeCell ref="A38:B38"/>
    <mergeCell ref="A37:B37"/>
    <mergeCell ref="A33:B33"/>
    <mergeCell ref="A25:B25"/>
    <mergeCell ref="A26:B26"/>
    <mergeCell ref="A27:B27"/>
    <mergeCell ref="A28:B28"/>
    <mergeCell ref="A23:B23"/>
    <mergeCell ref="A22:B22"/>
    <mergeCell ref="A16:B16"/>
    <mergeCell ref="A18:B18"/>
    <mergeCell ref="A19:B19"/>
    <mergeCell ref="A20:B20"/>
    <mergeCell ref="A8:B8"/>
    <mergeCell ref="C2:D2"/>
    <mergeCell ref="C3:D3"/>
    <mergeCell ref="A17:B17"/>
    <mergeCell ref="A15:B15"/>
    <mergeCell ref="A1:L1"/>
    <mergeCell ref="H3:L3"/>
    <mergeCell ref="B4:L4"/>
    <mergeCell ref="A5:L5"/>
    <mergeCell ref="F2:G2"/>
    <mergeCell ref="H2:L2"/>
    <mergeCell ref="F6:L6"/>
    <mergeCell ref="F7:L33"/>
    <mergeCell ref="A7:B7"/>
    <mergeCell ref="A6:B6"/>
    <mergeCell ref="A10:B10"/>
    <mergeCell ref="A11:B11"/>
    <mergeCell ref="A9:B9"/>
    <mergeCell ref="A12:B12"/>
    <mergeCell ref="A13:B13"/>
    <mergeCell ref="A14:B14"/>
    <mergeCell ref="H38:L38"/>
    <mergeCell ref="H39:L39"/>
    <mergeCell ref="F34:G36"/>
    <mergeCell ref="F37:G39"/>
    <mergeCell ref="H34:L34"/>
    <mergeCell ref="H35:L35"/>
    <mergeCell ref="H36:L36"/>
    <mergeCell ref="H37:L37"/>
    <mergeCell ref="A21:B21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2">
      <selection activeCell="A6" sqref="A6:L51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81" t="str">
        <f>SPEC!A1</f>
        <v>PLUS SIZE WOVEN TOPS TECH PACK</v>
      </c>
      <c r="B1" s="81"/>
      <c r="C1" s="81"/>
      <c r="D1" s="81"/>
      <c r="E1" s="81"/>
      <c r="F1" s="81"/>
      <c r="G1" s="81"/>
      <c r="H1" s="81"/>
      <c r="I1" s="81"/>
      <c r="J1" s="81"/>
      <c r="K1" s="61"/>
      <c r="L1" s="61"/>
    </row>
    <row r="2" spans="1:12" ht="25.5" customHeight="1">
      <c r="A2" s="21" t="s">
        <v>26</v>
      </c>
      <c r="B2" s="22" t="str">
        <f>SPEC!B2</f>
        <v>FALL 2011</v>
      </c>
      <c r="C2" s="64" t="s">
        <v>29</v>
      </c>
      <c r="D2" s="64"/>
      <c r="E2" s="24">
        <f>SPEC!E2</f>
        <v>40659</v>
      </c>
      <c r="F2" s="74" t="s">
        <v>19</v>
      </c>
      <c r="G2" s="74"/>
      <c r="H2" s="54" t="str">
        <f>SPEC!H2</f>
        <v>100% COTTON POPLIN</v>
      </c>
      <c r="I2" s="54"/>
      <c r="J2" s="54"/>
      <c r="K2" s="82"/>
      <c r="L2" s="82"/>
    </row>
    <row r="3" spans="1:12" ht="24.75" customHeight="1">
      <c r="A3" s="21" t="s">
        <v>36</v>
      </c>
      <c r="B3" s="22" t="str">
        <f>SPEC!B3</f>
        <v>TP-2336</v>
      </c>
      <c r="C3" s="64" t="s">
        <v>30</v>
      </c>
      <c r="D3" s="64"/>
      <c r="E3" s="22" t="str">
        <f>SPEC!E3</f>
        <v>KR</v>
      </c>
      <c r="F3" s="23" t="s">
        <v>20</v>
      </c>
      <c r="G3" s="25"/>
      <c r="H3" s="54" t="str">
        <f>SPEC!H3</f>
        <v>SOLID</v>
      </c>
      <c r="I3" s="54"/>
      <c r="J3" s="54"/>
      <c r="K3" s="82"/>
      <c r="L3" s="82"/>
    </row>
    <row r="4" spans="1:12" ht="24.75" customHeight="1">
      <c r="A4" s="21" t="s">
        <v>27</v>
      </c>
      <c r="B4" s="83" t="str">
        <f>SPEC!B4</f>
        <v>ROLL SLEEVE SHIRT WITH CF BUST GATHERS</v>
      </c>
      <c r="C4" s="83"/>
      <c r="D4" s="83"/>
      <c r="E4" s="83"/>
      <c r="F4" s="83"/>
      <c r="G4" s="83"/>
      <c r="H4" s="83"/>
      <c r="I4" s="83"/>
      <c r="J4" s="83"/>
      <c r="K4" s="82"/>
      <c r="L4" s="82"/>
    </row>
    <row r="5" spans="1:12" ht="30.75" customHeight="1">
      <c r="A5" s="73" t="s">
        <v>34</v>
      </c>
      <c r="B5" s="73"/>
      <c r="C5" s="73"/>
      <c r="D5" s="73"/>
      <c r="E5" s="73"/>
      <c r="F5" s="73"/>
      <c r="G5" s="73"/>
      <c r="H5" s="73"/>
      <c r="I5" s="73"/>
      <c r="J5" s="73"/>
      <c r="K5" s="61"/>
      <c r="L5" s="61"/>
    </row>
    <row r="6" spans="1:12" ht="32.25" customHeight="1">
      <c r="A6" s="8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7.2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17.2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7.2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7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7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7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ht="17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ht="17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ht="17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7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ht="17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ht="17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</row>
    <row r="19" spans="1:12" ht="17.2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</row>
    <row r="20" spans="1:12" ht="17.2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</row>
    <row r="21" spans="1:12" ht="17.2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17.2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7.2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7.2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ht="17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ht="17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7.2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7.2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7.2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7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7.2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7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7.2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ht="17.2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ht="17.2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7.2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ht="17.2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ht="17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ht="17.2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ht="17.2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7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17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ht="17.2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ht="17.2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ht="17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ht="17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ht="17.2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ht="17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7.2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ht="17.2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ht="17.2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7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7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9">
    <mergeCell ref="A6:L51"/>
    <mergeCell ref="A5:L5"/>
    <mergeCell ref="A1:L1"/>
    <mergeCell ref="H2:L2"/>
    <mergeCell ref="H3:L3"/>
    <mergeCell ref="B4:L4"/>
    <mergeCell ref="C2:D2"/>
    <mergeCell ref="C3:D3"/>
    <mergeCell ref="F2:G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6" sqref="A6:L51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88" t="str">
        <f>SPEC!A1</f>
        <v>PLUS SIZE WOVEN TOPS TECH PACK</v>
      </c>
      <c r="B1" s="89"/>
      <c r="C1" s="89"/>
      <c r="D1" s="89"/>
      <c r="E1" s="89"/>
      <c r="F1" s="89"/>
      <c r="G1" s="89"/>
      <c r="H1" s="89"/>
      <c r="I1" s="89"/>
      <c r="J1" s="89"/>
      <c r="K1" s="58"/>
      <c r="L1" s="59"/>
    </row>
    <row r="2" spans="1:12" ht="25.5" customHeight="1">
      <c r="A2" s="21" t="s">
        <v>26</v>
      </c>
      <c r="B2" s="22" t="str">
        <f>SPEC!B2</f>
        <v>FALL 2011</v>
      </c>
      <c r="C2" s="64" t="s">
        <v>29</v>
      </c>
      <c r="D2" s="64"/>
      <c r="E2" s="24">
        <f>SPEC!E2</f>
        <v>40659</v>
      </c>
      <c r="F2" s="74" t="s">
        <v>19</v>
      </c>
      <c r="G2" s="74"/>
      <c r="H2" s="54" t="str">
        <f>SPEC!H2</f>
        <v>100% COTTON POPLIN</v>
      </c>
      <c r="I2" s="54"/>
      <c r="J2" s="54"/>
      <c r="K2" s="82"/>
      <c r="L2" s="82"/>
    </row>
    <row r="3" spans="1:12" ht="24.75" customHeight="1">
      <c r="A3" s="21" t="s">
        <v>16</v>
      </c>
      <c r="B3" s="22" t="str">
        <f>SPEC!B3</f>
        <v>TP-2336</v>
      </c>
      <c r="C3" s="64" t="s">
        <v>30</v>
      </c>
      <c r="D3" s="64"/>
      <c r="E3" s="22" t="str">
        <f>SPEC!E3</f>
        <v>KR</v>
      </c>
      <c r="F3" s="23" t="s">
        <v>20</v>
      </c>
      <c r="G3" s="25"/>
      <c r="H3" s="54" t="str">
        <f>SPEC!H3</f>
        <v>SOLID</v>
      </c>
      <c r="I3" s="54"/>
      <c r="J3" s="54"/>
      <c r="K3" s="82"/>
      <c r="L3" s="82"/>
    </row>
    <row r="4" spans="1:12" ht="24.75" customHeight="1">
      <c r="A4" s="21" t="s">
        <v>27</v>
      </c>
      <c r="B4" s="84" t="str">
        <f>SPEC!B4</f>
        <v>ROLL SLEEVE SHIRT WITH CF BUST GATHERS</v>
      </c>
      <c r="C4" s="85"/>
      <c r="D4" s="85"/>
      <c r="E4" s="85"/>
      <c r="F4" s="85"/>
      <c r="G4" s="85"/>
      <c r="H4" s="85"/>
      <c r="I4" s="85"/>
      <c r="J4" s="85"/>
      <c r="K4" s="86"/>
      <c r="L4" s="87"/>
    </row>
    <row r="5" spans="1:12" ht="30.75" customHeight="1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61"/>
      <c r="L5" s="61"/>
    </row>
    <row r="6" spans="1:12" ht="32.25" customHeight="1">
      <c r="A6" s="62" t="s">
        <v>28</v>
      </c>
      <c r="B6" s="63"/>
      <c r="C6" s="11" t="s">
        <v>1</v>
      </c>
      <c r="D6" s="15" t="s">
        <v>2</v>
      </c>
      <c r="E6" s="14" t="s">
        <v>3</v>
      </c>
      <c r="F6" s="14" t="s">
        <v>4</v>
      </c>
      <c r="G6" s="14"/>
      <c r="H6" s="101"/>
      <c r="I6" s="102"/>
      <c r="J6" s="102"/>
      <c r="K6" s="102"/>
      <c r="L6" s="103"/>
    </row>
    <row r="7" spans="1:12" ht="17.25" customHeight="1">
      <c r="A7" s="50" t="str">
        <f>SPEC!A7</f>
        <v>BODY LENGTH FROM HPS</v>
      </c>
      <c r="B7" s="50"/>
      <c r="C7" s="44">
        <f>D7-0.5</f>
        <v>-0.5</v>
      </c>
      <c r="D7" s="38">
        <f>SPEC!E7</f>
        <v>0</v>
      </c>
      <c r="E7" s="44">
        <f>D7+0.5</f>
        <v>0.5</v>
      </c>
      <c r="F7" s="36">
        <f>E7+0.5</f>
        <v>1</v>
      </c>
      <c r="G7" s="39"/>
      <c r="H7" s="104"/>
      <c r="I7" s="105"/>
      <c r="J7" s="105"/>
      <c r="K7" s="105"/>
      <c r="L7" s="106"/>
    </row>
    <row r="8" spans="1:12" ht="17.25" customHeight="1">
      <c r="A8" s="50" t="str">
        <f>SPEC!A8</f>
        <v>ACROSS SHOULDERS</v>
      </c>
      <c r="B8" s="50"/>
      <c r="C8" s="36">
        <f>D8-1</f>
        <v>-1</v>
      </c>
      <c r="D8" s="38">
        <f>SPEC!E8</f>
        <v>0</v>
      </c>
      <c r="E8" s="36">
        <f aca="true" t="shared" si="0" ref="E8:F10">D8+1</f>
        <v>1</v>
      </c>
      <c r="F8" s="36">
        <f t="shared" si="0"/>
        <v>2</v>
      </c>
      <c r="G8" s="39"/>
      <c r="H8" s="104"/>
      <c r="I8" s="105"/>
      <c r="J8" s="105"/>
      <c r="K8" s="105"/>
      <c r="L8" s="106"/>
    </row>
    <row r="9" spans="1:12" ht="17.25" customHeight="1">
      <c r="A9" s="50" t="str">
        <f>SPEC!A9</f>
        <v>ACROSS FRONT</v>
      </c>
      <c r="B9" s="50"/>
      <c r="C9" s="36">
        <f>D9-1</f>
        <v>-1</v>
      </c>
      <c r="D9" s="38">
        <f>SPEC!E9</f>
        <v>0</v>
      </c>
      <c r="E9" s="36">
        <f t="shared" si="0"/>
        <v>1</v>
      </c>
      <c r="F9" s="36">
        <f t="shared" si="0"/>
        <v>2</v>
      </c>
      <c r="G9" s="39"/>
      <c r="H9" s="104"/>
      <c r="I9" s="105"/>
      <c r="J9" s="105"/>
      <c r="K9" s="105"/>
      <c r="L9" s="106"/>
    </row>
    <row r="10" spans="1:12" ht="17.25" customHeight="1">
      <c r="A10" s="50" t="str">
        <f>SPEC!A10</f>
        <v>ACROSS BACK</v>
      </c>
      <c r="B10" s="50"/>
      <c r="C10" s="36">
        <f>D10-1</f>
        <v>-1</v>
      </c>
      <c r="D10" s="38">
        <f>SPEC!E10</f>
        <v>0</v>
      </c>
      <c r="E10" s="36">
        <f t="shared" si="0"/>
        <v>1</v>
      </c>
      <c r="F10" s="36">
        <f t="shared" si="0"/>
        <v>2</v>
      </c>
      <c r="G10" s="39"/>
      <c r="H10" s="104"/>
      <c r="I10" s="105"/>
      <c r="J10" s="105"/>
      <c r="K10" s="105"/>
      <c r="L10" s="106"/>
    </row>
    <row r="11" spans="1:12" ht="17.25" customHeight="1">
      <c r="A11" s="50" t="str">
        <f>SPEC!A11</f>
        <v>CHEST 1" BELOW ARMHOLE ***</v>
      </c>
      <c r="B11" s="50"/>
      <c r="C11" s="36">
        <f>D11-4</f>
        <v>-4</v>
      </c>
      <c r="D11" s="38">
        <f>SPEC!E11</f>
        <v>0</v>
      </c>
      <c r="E11" s="36">
        <f aca="true" t="shared" si="1" ref="E11:F14">D11+4</f>
        <v>4</v>
      </c>
      <c r="F11" s="36">
        <f t="shared" si="1"/>
        <v>8</v>
      </c>
      <c r="G11" s="39"/>
      <c r="H11" s="104"/>
      <c r="I11" s="105"/>
      <c r="J11" s="105"/>
      <c r="K11" s="105"/>
      <c r="L11" s="106"/>
    </row>
    <row r="12" spans="1:12" ht="17.25" customHeight="1">
      <c r="A12" s="50" t="str">
        <f>SPEC!A12</f>
        <v>WAIST 18 1/2" BLW HPS ***</v>
      </c>
      <c r="B12" s="50"/>
      <c r="C12" s="36">
        <f>D12-4</f>
        <v>-4</v>
      </c>
      <c r="D12" s="38">
        <f>SPEC!E12</f>
        <v>0</v>
      </c>
      <c r="E12" s="36">
        <f t="shared" si="1"/>
        <v>4</v>
      </c>
      <c r="F12" s="36">
        <f t="shared" si="1"/>
        <v>8</v>
      </c>
      <c r="G12" s="39"/>
      <c r="H12" s="104"/>
      <c r="I12" s="105"/>
      <c r="J12" s="105"/>
      <c r="K12" s="105"/>
      <c r="L12" s="106"/>
    </row>
    <row r="13" spans="1:12" ht="17.25" customHeight="1">
      <c r="A13" s="50">
        <f>SPEC!A13</f>
        <v>0</v>
      </c>
      <c r="B13" s="50"/>
      <c r="C13" s="36"/>
      <c r="D13" s="38">
        <f>SPEC!E13</f>
        <v>0</v>
      </c>
      <c r="E13" s="36"/>
      <c r="F13" s="36"/>
      <c r="G13" s="39"/>
      <c r="H13" s="104"/>
      <c r="I13" s="105"/>
      <c r="J13" s="105"/>
      <c r="K13" s="105"/>
      <c r="L13" s="106"/>
    </row>
    <row r="14" spans="1:12" ht="17.25" customHeight="1">
      <c r="A14" s="50" t="str">
        <f>SPEC!A14</f>
        <v>BOTTOM SWEEP ***</v>
      </c>
      <c r="B14" s="50"/>
      <c r="C14" s="36">
        <f>D14-4</f>
        <v>-4</v>
      </c>
      <c r="D14" s="38">
        <f>SPEC!E14</f>
        <v>0</v>
      </c>
      <c r="E14" s="36">
        <f t="shared" si="1"/>
        <v>4</v>
      </c>
      <c r="F14" s="36">
        <f t="shared" si="1"/>
        <v>8</v>
      </c>
      <c r="G14" s="39"/>
      <c r="H14" s="104"/>
      <c r="I14" s="105"/>
      <c r="J14" s="105"/>
      <c r="K14" s="105"/>
      <c r="L14" s="106"/>
    </row>
    <row r="15" spans="1:12" ht="17.25" customHeight="1">
      <c r="A15" s="50" t="str">
        <f>SPEC!A15</f>
        <v>SHIRT TAIL</v>
      </c>
      <c r="B15" s="50"/>
      <c r="C15" s="44">
        <f>D15-0.25</f>
        <v>-0.25</v>
      </c>
      <c r="D15" s="38">
        <f>SPEC!E15</f>
        <v>0</v>
      </c>
      <c r="E15" s="44">
        <f>D15+0.25</f>
        <v>0.25</v>
      </c>
      <c r="F15" s="44">
        <f>E15+0.25</f>
        <v>0.5</v>
      </c>
      <c r="G15" s="39"/>
      <c r="H15" s="104"/>
      <c r="I15" s="105"/>
      <c r="J15" s="105"/>
      <c r="K15" s="105"/>
      <c r="L15" s="106"/>
    </row>
    <row r="16" spans="1:12" ht="17.25" customHeight="1">
      <c r="A16" s="50" t="str">
        <f>SPEC!A16</f>
        <v>SHOULDER DROP FROM HPS</v>
      </c>
      <c r="B16" s="50"/>
      <c r="C16" s="44">
        <f>D16-0.25</f>
        <v>-0.25</v>
      </c>
      <c r="D16" s="38">
        <f>SPEC!E16</f>
        <v>0</v>
      </c>
      <c r="E16" s="44">
        <f>D16+0.25</f>
        <v>0.25</v>
      </c>
      <c r="F16" s="44">
        <f>E16+0.25</f>
        <v>0.5</v>
      </c>
      <c r="G16" s="39"/>
      <c r="H16" s="104"/>
      <c r="I16" s="105"/>
      <c r="J16" s="105"/>
      <c r="K16" s="105"/>
      <c r="L16" s="106"/>
    </row>
    <row r="17" spans="1:12" ht="17.25" customHeight="1">
      <c r="A17" s="50" t="str">
        <f>SPEC!A17</f>
        <v>SLEEVE LENGTH FROM CB</v>
      </c>
      <c r="B17" s="50"/>
      <c r="C17" s="36">
        <f>D17-1</f>
        <v>-1</v>
      </c>
      <c r="D17" s="38">
        <f>SPEC!E17</f>
        <v>0</v>
      </c>
      <c r="E17" s="36">
        <f>D17+1</f>
        <v>1</v>
      </c>
      <c r="F17" s="36">
        <f>E17+1</f>
        <v>2</v>
      </c>
      <c r="G17" s="39"/>
      <c r="H17" s="104"/>
      <c r="I17" s="105"/>
      <c r="J17" s="105"/>
      <c r="K17" s="105"/>
      <c r="L17" s="106"/>
    </row>
    <row r="18" spans="1:12" ht="17.25" customHeight="1">
      <c r="A18" s="50" t="str">
        <f>SPEC!A18</f>
        <v>ARMHOLE CURVED ***</v>
      </c>
      <c r="B18" s="50"/>
      <c r="C18" s="44">
        <f>D18-1.5</f>
        <v>-1.5</v>
      </c>
      <c r="D18" s="38">
        <f>SPEC!E18</f>
        <v>0</v>
      </c>
      <c r="E18" s="44">
        <f>D18+1.5</f>
        <v>1.5</v>
      </c>
      <c r="F18" s="36">
        <f>E18+1.5</f>
        <v>3</v>
      </c>
      <c r="G18" s="39"/>
      <c r="H18" s="104"/>
      <c r="I18" s="105"/>
      <c r="J18" s="105"/>
      <c r="K18" s="105"/>
      <c r="L18" s="106"/>
    </row>
    <row r="19" spans="1:12" ht="17.25" customHeight="1">
      <c r="A19" s="50" t="str">
        <f>SPEC!A19</f>
        <v>BICEP (1" BELOW ARMHOLE) ***</v>
      </c>
      <c r="B19" s="50"/>
      <c r="C19" s="44">
        <f>D19-1.25</f>
        <v>-1.25</v>
      </c>
      <c r="D19" s="38">
        <f>SPEC!E19</f>
        <v>0</v>
      </c>
      <c r="E19" s="44">
        <f>D19+1.25</f>
        <v>1.25</v>
      </c>
      <c r="F19" s="44">
        <f>E19+1.25</f>
        <v>2.5</v>
      </c>
      <c r="G19" s="39"/>
      <c r="H19" s="104"/>
      <c r="I19" s="105"/>
      <c r="J19" s="105"/>
      <c r="K19" s="105"/>
      <c r="L19" s="106"/>
    </row>
    <row r="20" spans="1:12" ht="17.25" customHeight="1">
      <c r="A20" s="50" t="str">
        <f>SPEC!A20</f>
        <v>SLEEVE OPENING</v>
      </c>
      <c r="B20" s="50"/>
      <c r="C20" s="44">
        <f>D20-0.5</f>
        <v>-0.5</v>
      </c>
      <c r="D20" s="38">
        <f>SPEC!E20</f>
        <v>0</v>
      </c>
      <c r="E20" s="44">
        <f>D20+0.5</f>
        <v>0.5</v>
      </c>
      <c r="F20" s="36">
        <f>E20+0.5</f>
        <v>1</v>
      </c>
      <c r="G20" s="39"/>
      <c r="H20" s="104"/>
      <c r="I20" s="105"/>
      <c r="J20" s="105"/>
      <c r="K20" s="105"/>
      <c r="L20" s="106"/>
    </row>
    <row r="21" spans="1:12" ht="17.25" customHeight="1">
      <c r="A21" s="50" t="str">
        <f>SPEC!A21</f>
        <v>CUFF HEIGHT</v>
      </c>
      <c r="B21" s="50"/>
      <c r="C21" s="36">
        <f>D21</f>
        <v>0</v>
      </c>
      <c r="D21" s="38">
        <f>SPEC!E21</f>
        <v>0</v>
      </c>
      <c r="E21" s="36">
        <f>D21</f>
        <v>0</v>
      </c>
      <c r="F21" s="36">
        <f>E21</f>
        <v>0</v>
      </c>
      <c r="G21" s="39"/>
      <c r="H21" s="104"/>
      <c r="I21" s="105"/>
      <c r="J21" s="105"/>
      <c r="K21" s="105"/>
      <c r="L21" s="106"/>
    </row>
    <row r="22" spans="1:12" ht="17.25" customHeight="1">
      <c r="A22" s="50" t="str">
        <f>SPEC!A22</f>
        <v>NECK WIDTH (HPS TO HPS)</v>
      </c>
      <c r="B22" s="50"/>
      <c r="C22" s="44">
        <f>D22-0.75</f>
        <v>-0.75</v>
      </c>
      <c r="D22" s="38">
        <f>SPEC!E22</f>
        <v>0</v>
      </c>
      <c r="E22" s="44">
        <f>D22+0.75</f>
        <v>0.75</v>
      </c>
      <c r="F22" s="44">
        <f>E22+0.75</f>
        <v>1.5</v>
      </c>
      <c r="G22" s="39"/>
      <c r="H22" s="104"/>
      <c r="I22" s="105"/>
      <c r="J22" s="105"/>
      <c r="K22" s="105"/>
      <c r="L22" s="106"/>
    </row>
    <row r="23" spans="1:12" ht="17.25" customHeight="1">
      <c r="A23" s="50" t="str">
        <f>SPEC!A23</f>
        <v>FRONT NECK DROP FROM HPS TO SEAM</v>
      </c>
      <c r="B23" s="50"/>
      <c r="C23" s="44">
        <f>D23-0.25</f>
        <v>-0.25</v>
      </c>
      <c r="D23" s="38">
        <f>SPEC!E23</f>
        <v>0</v>
      </c>
      <c r="E23" s="44">
        <f>D23+0.25</f>
        <v>0.25</v>
      </c>
      <c r="F23" s="44">
        <f>E23+0.25</f>
        <v>0.5</v>
      </c>
      <c r="G23" s="39"/>
      <c r="H23" s="104"/>
      <c r="I23" s="105"/>
      <c r="J23" s="105"/>
      <c r="K23" s="105"/>
      <c r="L23" s="106"/>
    </row>
    <row r="24" spans="1:12" ht="17.25" customHeight="1">
      <c r="A24" s="50" t="str">
        <f>SPEC!A24</f>
        <v>FRONT NECK DROP FROM HPS TO 1ST BUTTON</v>
      </c>
      <c r="B24" s="50"/>
      <c r="C24" s="44">
        <f>D24-0.25</f>
        <v>-0.25</v>
      </c>
      <c r="D24" s="38">
        <f>SPEC!E24</f>
        <v>0</v>
      </c>
      <c r="E24" s="44">
        <f>D24+0.25</f>
        <v>0.25</v>
      </c>
      <c r="F24" s="44">
        <f>E24+0.25</f>
        <v>0.5</v>
      </c>
      <c r="G24" s="39"/>
      <c r="H24" s="104"/>
      <c r="I24" s="105"/>
      <c r="J24" s="105"/>
      <c r="K24" s="105"/>
      <c r="L24" s="106"/>
    </row>
    <row r="25" spans="1:12" ht="17.25" customHeight="1">
      <c r="A25" s="50" t="str">
        <f>SPEC!A25</f>
        <v>BACK NECK DROP</v>
      </c>
      <c r="B25" s="50"/>
      <c r="C25" s="36">
        <f>D25</f>
        <v>0</v>
      </c>
      <c r="D25" s="38">
        <f>SPEC!E25</f>
        <v>0</v>
      </c>
      <c r="E25" s="36">
        <f>D25</f>
        <v>0</v>
      </c>
      <c r="F25" s="36">
        <f>E25</f>
        <v>0</v>
      </c>
      <c r="G25" s="39"/>
      <c r="H25" s="104"/>
      <c r="I25" s="105"/>
      <c r="J25" s="105"/>
      <c r="K25" s="105"/>
      <c r="L25" s="106"/>
    </row>
    <row r="26" spans="1:12" ht="17.25" customHeight="1">
      <c r="A26" s="50" t="str">
        <f>SPEC!A26</f>
        <v>COLLAR POINTS</v>
      </c>
      <c r="B26" s="50"/>
      <c r="C26" s="36">
        <f>D26</f>
        <v>0</v>
      </c>
      <c r="D26" s="38">
        <f>SPEC!E26</f>
        <v>0</v>
      </c>
      <c r="E26" s="36">
        <f>D26</f>
        <v>0</v>
      </c>
      <c r="F26" s="36">
        <f>E26</f>
        <v>0</v>
      </c>
      <c r="G26" s="39"/>
      <c r="H26" s="104"/>
      <c r="I26" s="105"/>
      <c r="J26" s="105"/>
      <c r="K26" s="105"/>
      <c r="L26" s="106"/>
    </row>
    <row r="27" spans="1:12" ht="17.25" customHeight="1">
      <c r="A27" s="50" t="str">
        <f>SPEC!A27</f>
        <v>COLLAR LENGTH PT TO PT</v>
      </c>
      <c r="B27" s="50"/>
      <c r="C27" s="36">
        <f>D27-1</f>
        <v>-1</v>
      </c>
      <c r="D27" s="38">
        <f>SPEC!E27</f>
        <v>0</v>
      </c>
      <c r="E27" s="36">
        <f>D27+1</f>
        <v>1</v>
      </c>
      <c r="F27" s="36">
        <f>E27+1</f>
        <v>2</v>
      </c>
      <c r="G27" s="39"/>
      <c r="H27" s="104"/>
      <c r="I27" s="105"/>
      <c r="J27" s="105"/>
      <c r="K27" s="105"/>
      <c r="L27" s="106"/>
    </row>
    <row r="28" spans="1:12" ht="17.25" customHeight="1">
      <c r="A28" s="50" t="str">
        <f>SPEC!A28</f>
        <v>COLLAR WIDTH AT CB</v>
      </c>
      <c r="B28" s="50"/>
      <c r="C28" s="36">
        <f>D28</f>
        <v>0</v>
      </c>
      <c r="D28" s="38">
        <f>SPEC!E28</f>
        <v>0</v>
      </c>
      <c r="E28" s="36">
        <f aca="true" t="shared" si="2" ref="E28:F30">D28</f>
        <v>0</v>
      </c>
      <c r="F28" s="36">
        <f t="shared" si="2"/>
        <v>0</v>
      </c>
      <c r="G28" s="39"/>
      <c r="H28" s="104"/>
      <c r="I28" s="105"/>
      <c r="J28" s="105"/>
      <c r="K28" s="105"/>
      <c r="L28" s="106"/>
    </row>
    <row r="29" spans="1:12" ht="17.25" customHeight="1">
      <c r="A29" s="50" t="str">
        <f>SPEC!A29</f>
        <v>COLLAR STAND HEIGHT</v>
      </c>
      <c r="B29" s="50"/>
      <c r="C29" s="36">
        <f>D29</f>
        <v>0</v>
      </c>
      <c r="D29" s="38">
        <f>SPEC!E29</f>
        <v>0</v>
      </c>
      <c r="E29" s="36">
        <f t="shared" si="2"/>
        <v>0</v>
      </c>
      <c r="F29" s="36">
        <f t="shared" si="2"/>
        <v>0</v>
      </c>
      <c r="G29" s="39"/>
      <c r="H29" s="104"/>
      <c r="I29" s="105"/>
      <c r="J29" s="105"/>
      <c r="K29" s="105"/>
      <c r="L29" s="106"/>
    </row>
    <row r="30" spans="1:12" ht="17.25" customHeight="1">
      <c r="A30" s="50" t="str">
        <f>SPEC!A30</f>
        <v>FRONT PLACKET WIDTH</v>
      </c>
      <c r="B30" s="50"/>
      <c r="C30" s="36">
        <f>D30</f>
        <v>0</v>
      </c>
      <c r="D30" s="38">
        <f>SPEC!E30</f>
        <v>0</v>
      </c>
      <c r="E30" s="36">
        <f t="shared" si="2"/>
        <v>0</v>
      </c>
      <c r="F30" s="36">
        <f t="shared" si="2"/>
        <v>0</v>
      </c>
      <c r="G30" s="39"/>
      <c r="H30" s="104"/>
      <c r="I30" s="105"/>
      <c r="J30" s="105"/>
      <c r="K30" s="105"/>
      <c r="L30" s="106"/>
    </row>
    <row r="31" spans="1:12" ht="17.25" customHeight="1">
      <c r="A31" s="50">
        <f>SPEC!A31</f>
        <v>0</v>
      </c>
      <c r="B31" s="50"/>
      <c r="C31" s="44"/>
      <c r="D31" s="38">
        <f>SPEC!E31</f>
        <v>0</v>
      </c>
      <c r="E31" s="44"/>
      <c r="F31" s="36"/>
      <c r="G31" s="39"/>
      <c r="H31" s="104"/>
      <c r="I31" s="105"/>
      <c r="J31" s="105"/>
      <c r="K31" s="105"/>
      <c r="L31" s="106"/>
    </row>
    <row r="32" spans="1:12" ht="17.25" customHeight="1">
      <c r="A32" s="50">
        <f>SPEC!A32</f>
        <v>0</v>
      </c>
      <c r="B32" s="50"/>
      <c r="C32" s="44"/>
      <c r="D32" s="38">
        <f>SPEC!E32</f>
        <v>0</v>
      </c>
      <c r="E32" s="44"/>
      <c r="F32" s="44"/>
      <c r="G32" s="39"/>
      <c r="H32" s="104"/>
      <c r="I32" s="105"/>
      <c r="J32" s="105"/>
      <c r="K32" s="105"/>
      <c r="L32" s="106"/>
    </row>
    <row r="33" spans="1:12" ht="17.25" customHeight="1">
      <c r="A33" s="50">
        <f>SPEC!A33</f>
        <v>0</v>
      </c>
      <c r="B33" s="50"/>
      <c r="C33" s="42"/>
      <c r="D33" s="38">
        <f>SPEC!E33</f>
        <v>0</v>
      </c>
      <c r="E33" s="42"/>
      <c r="F33" s="42"/>
      <c r="G33" s="39"/>
      <c r="H33" s="104"/>
      <c r="I33" s="105"/>
      <c r="J33" s="105"/>
      <c r="K33" s="105"/>
      <c r="L33" s="106"/>
    </row>
    <row r="34" spans="1:12" ht="17.25" customHeight="1">
      <c r="A34" s="50">
        <f>SPEC!A34</f>
        <v>0</v>
      </c>
      <c r="B34" s="50"/>
      <c r="C34" s="44"/>
      <c r="D34" s="38">
        <f>SPEC!E34</f>
        <v>0</v>
      </c>
      <c r="E34" s="44"/>
      <c r="F34" s="44"/>
      <c r="G34" s="39"/>
      <c r="H34" s="104"/>
      <c r="I34" s="105"/>
      <c r="J34" s="105"/>
      <c r="K34" s="105"/>
      <c r="L34" s="106"/>
    </row>
    <row r="35" spans="1:12" ht="17.25" customHeight="1">
      <c r="A35" s="50">
        <f>SPEC!A35</f>
        <v>0</v>
      </c>
      <c r="B35" s="50"/>
      <c r="C35" s="42"/>
      <c r="D35" s="38">
        <f>SPEC!E35</f>
        <v>0</v>
      </c>
      <c r="E35" s="42"/>
      <c r="F35" s="42"/>
      <c r="G35" s="39"/>
      <c r="H35" s="104"/>
      <c r="I35" s="105"/>
      <c r="J35" s="105"/>
      <c r="K35" s="105"/>
      <c r="L35" s="106"/>
    </row>
    <row r="36" spans="1:12" ht="17.25" customHeight="1">
      <c r="A36" s="50">
        <f>SPEC!A36</f>
        <v>0</v>
      </c>
      <c r="B36" s="50"/>
      <c r="C36" s="44"/>
      <c r="D36" s="38">
        <f>SPEC!E36</f>
        <v>0</v>
      </c>
      <c r="E36" s="44"/>
      <c r="F36" s="44"/>
      <c r="G36" s="39"/>
      <c r="H36" s="104"/>
      <c r="I36" s="105"/>
      <c r="J36" s="105"/>
      <c r="K36" s="105"/>
      <c r="L36" s="106"/>
    </row>
    <row r="37" spans="1:12" ht="17.25" customHeight="1">
      <c r="A37" s="50">
        <f>SPEC!A37</f>
        <v>0</v>
      </c>
      <c r="B37" s="50"/>
      <c r="C37" s="36"/>
      <c r="D37" s="38">
        <f>SPEC!E37</f>
        <v>0</v>
      </c>
      <c r="E37" s="36"/>
      <c r="F37" s="36"/>
      <c r="G37" s="39"/>
      <c r="H37" s="104"/>
      <c r="I37" s="105"/>
      <c r="J37" s="105"/>
      <c r="K37" s="105"/>
      <c r="L37" s="106"/>
    </row>
    <row r="38" spans="1:12" ht="17.25" customHeight="1">
      <c r="A38" s="50">
        <f>SPEC!A38</f>
        <v>0</v>
      </c>
      <c r="B38" s="50"/>
      <c r="C38" s="42"/>
      <c r="D38" s="38">
        <f>SPEC!E38</f>
        <v>0</v>
      </c>
      <c r="E38" s="42"/>
      <c r="F38" s="42"/>
      <c r="G38" s="39"/>
      <c r="H38" s="104"/>
      <c r="I38" s="105"/>
      <c r="J38" s="105"/>
      <c r="K38" s="105"/>
      <c r="L38" s="106"/>
    </row>
    <row r="39" spans="1:12" ht="17.25" customHeight="1">
      <c r="A39" s="50">
        <f>SPEC!A39</f>
        <v>0</v>
      </c>
      <c r="B39" s="50"/>
      <c r="C39" s="37"/>
      <c r="D39" s="37"/>
      <c r="E39" s="36"/>
      <c r="F39" s="35"/>
      <c r="G39" s="18"/>
      <c r="H39" s="107"/>
      <c r="I39" s="108"/>
      <c r="J39" s="108"/>
      <c r="K39" s="108"/>
      <c r="L39" s="109"/>
    </row>
    <row r="40" spans="1:12" ht="17.25" customHeight="1" thickBot="1">
      <c r="A40" s="100" t="s">
        <v>44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1:12" ht="21" customHeight="1" thickTop="1">
      <c r="A41" s="97" t="s">
        <v>46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9"/>
    </row>
    <row r="42" spans="1:12" ht="17.25" customHeight="1">
      <c r="A42" s="90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  <row r="43" spans="1:12" ht="17.25" customHeight="1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2" ht="17.25" customHeight="1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</row>
    <row r="45" spans="1:12" ht="17.25" customHeigh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2" ht="17.25" customHeight="1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</row>
    <row r="47" spans="1:12" ht="17.25" customHeight="1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/>
    </row>
    <row r="48" spans="1:12" ht="17.25" customHeigh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ht="17.25" customHeight="1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3"/>
    </row>
    <row r="50" spans="1:12" ht="17.25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</row>
    <row r="51" spans="1:12" ht="17.2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6"/>
    </row>
    <row r="52" spans="1:11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8"/>
    </row>
    <row r="53" spans="1:11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8"/>
    </row>
    <row r="54" spans="1:11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8"/>
    </row>
    <row r="55" spans="1:11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8"/>
    </row>
    <row r="56" spans="1:11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8"/>
    </row>
    <row r="57" spans="1:11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8"/>
    </row>
    <row r="58" spans="1:11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5">
      <c r="D70" s="8"/>
      <c r="E70" s="10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</sheetData>
  <mergeCells count="46">
    <mergeCell ref="A6:B6"/>
    <mergeCell ref="A17:B17"/>
    <mergeCell ref="A11:B11"/>
    <mergeCell ref="A7:B7"/>
    <mergeCell ref="A8:B8"/>
    <mergeCell ref="A30:B30"/>
    <mergeCell ref="A27:B27"/>
    <mergeCell ref="A28:B28"/>
    <mergeCell ref="A29:B29"/>
    <mergeCell ref="A24:B24"/>
    <mergeCell ref="A38:B38"/>
    <mergeCell ref="A35:B35"/>
    <mergeCell ref="A36:B36"/>
    <mergeCell ref="A33:B33"/>
    <mergeCell ref="A31:B31"/>
    <mergeCell ref="A26:B26"/>
    <mergeCell ref="A42:L51"/>
    <mergeCell ref="A41:L41"/>
    <mergeCell ref="A40:L40"/>
    <mergeCell ref="A32:B32"/>
    <mergeCell ref="A39:B39"/>
    <mergeCell ref="A34:B34"/>
    <mergeCell ref="A37:B37"/>
    <mergeCell ref="H6:L39"/>
    <mergeCell ref="A9:B9"/>
    <mergeCell ref="A10:B10"/>
    <mergeCell ref="A1:L1"/>
    <mergeCell ref="A19:B19"/>
    <mergeCell ref="A20:B20"/>
    <mergeCell ref="A21:B21"/>
    <mergeCell ref="A18:B18"/>
    <mergeCell ref="A12:B12"/>
    <mergeCell ref="A13:B13"/>
    <mergeCell ref="A15:B15"/>
    <mergeCell ref="A16:B16"/>
    <mergeCell ref="A14:B14"/>
    <mergeCell ref="H2:L2"/>
    <mergeCell ref="H3:L3"/>
    <mergeCell ref="A5:L5"/>
    <mergeCell ref="B4:L4"/>
    <mergeCell ref="C3:D3"/>
    <mergeCell ref="A25:B25"/>
    <mergeCell ref="A23:B23"/>
    <mergeCell ref="F2:G2"/>
    <mergeCell ref="A22:B22"/>
    <mergeCell ref="C2:D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workbookViewId="0" topLeftCell="A1">
      <selection activeCell="A6" sqref="A6:L51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1" width="9.28125" style="0" customWidth="1"/>
  </cols>
  <sheetData>
    <row r="1" spans="1:13" ht="51" customHeight="1">
      <c r="A1" s="81" t="str">
        <f>SPEC!A1</f>
        <v>PLUS SIZE WOVEN TOPS TECH PACK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2"/>
      <c r="M1" s="12"/>
    </row>
    <row r="2" spans="1:13" ht="25.5" customHeight="1">
      <c r="A2" s="21" t="s">
        <v>26</v>
      </c>
      <c r="B2" s="22" t="str">
        <f>SPEC!B2</f>
        <v>FALL 2011</v>
      </c>
      <c r="C2" s="64" t="s">
        <v>29</v>
      </c>
      <c r="D2" s="64"/>
      <c r="E2" s="24">
        <f>SPEC!E2</f>
        <v>40659</v>
      </c>
      <c r="F2" s="74" t="s">
        <v>19</v>
      </c>
      <c r="G2" s="74"/>
      <c r="H2" s="54" t="str">
        <f>SPEC!H2</f>
        <v>100% COTTON POPLIN</v>
      </c>
      <c r="I2" s="54"/>
      <c r="J2" s="54"/>
      <c r="K2" s="54"/>
      <c r="L2" s="20"/>
      <c r="M2" s="20"/>
    </row>
    <row r="3" spans="1:13" ht="24.75" customHeight="1">
      <c r="A3" s="21" t="s">
        <v>16</v>
      </c>
      <c r="B3" s="22" t="str">
        <f>SPEC!B3</f>
        <v>TP-2336</v>
      </c>
      <c r="C3" s="64" t="s">
        <v>30</v>
      </c>
      <c r="D3" s="64"/>
      <c r="E3" s="30" t="str">
        <f>SPEC!E3</f>
        <v>KR</v>
      </c>
      <c r="F3" s="23" t="s">
        <v>20</v>
      </c>
      <c r="G3" s="25"/>
      <c r="H3" s="54" t="str">
        <f>SPEC!H3</f>
        <v>SOLID</v>
      </c>
      <c r="I3" s="54"/>
      <c r="J3" s="54"/>
      <c r="K3" s="54"/>
      <c r="L3" s="20"/>
      <c r="M3" s="20"/>
    </row>
    <row r="4" spans="1:13" ht="24.75" customHeight="1">
      <c r="A4" s="21" t="s">
        <v>27</v>
      </c>
      <c r="B4" s="84" t="str">
        <f>SPEC!B4</f>
        <v>ROLL SLEEVE SHIRT WITH CF BUST GATHERS</v>
      </c>
      <c r="C4" s="85"/>
      <c r="D4" s="85"/>
      <c r="E4" s="85"/>
      <c r="F4" s="85"/>
      <c r="G4" s="85"/>
      <c r="H4" s="85"/>
      <c r="I4" s="85"/>
      <c r="J4" s="85"/>
      <c r="K4" s="115"/>
      <c r="L4" s="26"/>
      <c r="M4" s="26"/>
    </row>
    <row r="5" spans="1:13" ht="30.75" customHeight="1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12"/>
      <c r="M5" s="12"/>
    </row>
    <row r="6" spans="1:13" ht="32.25" customHeight="1">
      <c r="A6" s="80" t="s">
        <v>28</v>
      </c>
      <c r="B6" s="80"/>
      <c r="C6" s="14" t="s">
        <v>48</v>
      </c>
      <c r="D6" s="15" t="s">
        <v>54</v>
      </c>
      <c r="E6" s="14" t="s">
        <v>53</v>
      </c>
      <c r="F6" s="14" t="s">
        <v>52</v>
      </c>
      <c r="G6" s="32" t="s">
        <v>49</v>
      </c>
      <c r="H6" s="14" t="s">
        <v>50</v>
      </c>
      <c r="I6" s="14" t="s">
        <v>51</v>
      </c>
      <c r="J6" s="14"/>
      <c r="K6" s="14"/>
      <c r="L6" s="27"/>
      <c r="M6" s="27"/>
    </row>
    <row r="7" spans="1:13" ht="17.25" customHeight="1">
      <c r="A7" s="50" t="str">
        <f>SPEC!A7</f>
        <v>BODY LENGTH FROM HPS</v>
      </c>
      <c r="B7" s="50"/>
      <c r="C7" s="16">
        <f>D7-0.25</f>
        <v>-0.25</v>
      </c>
      <c r="D7" s="34">
        <f>SPEC!E7</f>
        <v>0</v>
      </c>
      <c r="E7" s="16">
        <f>D7+0.25</f>
        <v>0.25</v>
      </c>
      <c r="F7" s="16">
        <f>E7+0.25</f>
        <v>0.5</v>
      </c>
      <c r="G7" s="16">
        <f>F7+0.25</f>
        <v>0.75</v>
      </c>
      <c r="H7" s="45">
        <f>G7+0.25</f>
        <v>1</v>
      </c>
      <c r="I7" s="16">
        <f>H7+0.25</f>
        <v>1.25</v>
      </c>
      <c r="J7" s="35"/>
      <c r="K7" s="35"/>
      <c r="L7" s="12"/>
      <c r="M7" s="12"/>
    </row>
    <row r="8" spans="1:13" ht="17.25" customHeight="1">
      <c r="A8" s="50" t="str">
        <f>SPEC!A8</f>
        <v>ACROSS SHOULDERS</v>
      </c>
      <c r="B8" s="50"/>
      <c r="C8" s="16">
        <f>D8-0.5</f>
        <v>-0.5</v>
      </c>
      <c r="D8" s="34">
        <f>SPEC!E8</f>
        <v>0</v>
      </c>
      <c r="E8" s="16">
        <f>D8+0.5</f>
        <v>0.5</v>
      </c>
      <c r="F8" s="45">
        <f aca="true" t="shared" si="0" ref="F8:I10">E8+0.5</f>
        <v>1</v>
      </c>
      <c r="G8" s="16">
        <f t="shared" si="0"/>
        <v>1.5</v>
      </c>
      <c r="H8" s="45">
        <f t="shared" si="0"/>
        <v>2</v>
      </c>
      <c r="I8" s="16">
        <f>H8+0.375</f>
        <v>2.375</v>
      </c>
      <c r="J8" s="35"/>
      <c r="K8" s="35"/>
      <c r="L8" s="12"/>
      <c r="M8" s="12"/>
    </row>
    <row r="9" spans="1:13" ht="17.25" customHeight="1">
      <c r="A9" s="50" t="str">
        <f>SPEC!A9</f>
        <v>ACROSS FRONT</v>
      </c>
      <c r="B9" s="50"/>
      <c r="C9" s="16">
        <f>D9-0.5</f>
        <v>-0.5</v>
      </c>
      <c r="D9" s="34">
        <f>SPEC!E9</f>
        <v>0</v>
      </c>
      <c r="E9" s="16">
        <f>D9+0.5</f>
        <v>0.5</v>
      </c>
      <c r="F9" s="45">
        <f>E9+0.5</f>
        <v>1</v>
      </c>
      <c r="G9" s="16">
        <f>F9+0.5</f>
        <v>1.5</v>
      </c>
      <c r="H9" s="45">
        <f>G9+0.5</f>
        <v>2</v>
      </c>
      <c r="I9" s="16">
        <f>H9+0.5</f>
        <v>2.5</v>
      </c>
      <c r="J9" s="35"/>
      <c r="K9" s="35"/>
      <c r="L9" s="12"/>
      <c r="M9" s="12"/>
    </row>
    <row r="10" spans="1:13" ht="17.25" customHeight="1">
      <c r="A10" s="50" t="str">
        <f>SPEC!A10</f>
        <v>ACROSS BACK</v>
      </c>
      <c r="B10" s="50"/>
      <c r="C10" s="16">
        <f>D10-0.5</f>
        <v>-0.5</v>
      </c>
      <c r="D10" s="34">
        <f>SPEC!E10</f>
        <v>0</v>
      </c>
      <c r="E10" s="16">
        <f>D10+0.5</f>
        <v>0.5</v>
      </c>
      <c r="F10" s="45">
        <f t="shared" si="0"/>
        <v>1</v>
      </c>
      <c r="G10" s="16">
        <f t="shared" si="0"/>
        <v>1.5</v>
      </c>
      <c r="H10" s="45">
        <f t="shared" si="0"/>
        <v>2</v>
      </c>
      <c r="I10" s="16">
        <f t="shared" si="0"/>
        <v>2.5</v>
      </c>
      <c r="J10" s="35"/>
      <c r="K10" s="35"/>
      <c r="L10" s="12"/>
      <c r="M10" s="12"/>
    </row>
    <row r="11" spans="1:13" ht="17.25" customHeight="1">
      <c r="A11" s="50" t="str">
        <f>SPEC!A11</f>
        <v>CHEST 1" BELOW ARMHOLE ***</v>
      </c>
      <c r="B11" s="50"/>
      <c r="C11" s="45">
        <f>D11-2</f>
        <v>-2</v>
      </c>
      <c r="D11" s="34">
        <f>SPEC!E11</f>
        <v>0</v>
      </c>
      <c r="E11" s="45">
        <f>D11+2</f>
        <v>2</v>
      </c>
      <c r="F11" s="45">
        <f>E11+2</f>
        <v>4</v>
      </c>
      <c r="G11" s="45">
        <f>F11+2</f>
        <v>6</v>
      </c>
      <c r="H11" s="45">
        <f>G11+2</f>
        <v>8</v>
      </c>
      <c r="I11" s="45">
        <f>H11+2</f>
        <v>10</v>
      </c>
      <c r="J11" s="35"/>
      <c r="K11" s="35"/>
      <c r="L11" s="12"/>
      <c r="M11" s="12"/>
    </row>
    <row r="12" spans="1:13" ht="17.25" customHeight="1">
      <c r="A12" s="50" t="str">
        <f>SPEC!A12</f>
        <v>WAIST 18 1/2" BLW HPS ***</v>
      </c>
      <c r="B12" s="50"/>
      <c r="C12" s="45">
        <f>D12-2</f>
        <v>-2</v>
      </c>
      <c r="D12" s="34">
        <f>SPEC!E12</f>
        <v>0</v>
      </c>
      <c r="E12" s="45">
        <f>D12+2</f>
        <v>2</v>
      </c>
      <c r="F12" s="45">
        <f aca="true" t="shared" si="1" ref="F12:H14">E12+2</f>
        <v>4</v>
      </c>
      <c r="G12" s="45">
        <f t="shared" si="1"/>
        <v>6</v>
      </c>
      <c r="H12" s="45">
        <f t="shared" si="1"/>
        <v>8</v>
      </c>
      <c r="I12" s="45">
        <f>H12+2</f>
        <v>10</v>
      </c>
      <c r="J12" s="35"/>
      <c r="K12" s="35"/>
      <c r="L12" s="12"/>
      <c r="M12" s="12"/>
    </row>
    <row r="13" spans="1:13" ht="17.25" customHeight="1">
      <c r="A13" s="50">
        <f>SPEC!A13</f>
        <v>0</v>
      </c>
      <c r="B13" s="50"/>
      <c r="C13" s="45"/>
      <c r="D13" s="34">
        <f>SPEC!E13</f>
        <v>0</v>
      </c>
      <c r="E13" s="45"/>
      <c r="F13" s="45"/>
      <c r="G13" s="45"/>
      <c r="H13" s="45"/>
      <c r="I13" s="45"/>
      <c r="J13" s="35"/>
      <c r="K13" s="35"/>
      <c r="L13" s="12"/>
      <c r="M13" s="12"/>
    </row>
    <row r="14" spans="1:13" ht="17.25" customHeight="1">
      <c r="A14" s="50" t="str">
        <f>SPEC!A14</f>
        <v>BOTTOM SWEEP ***</v>
      </c>
      <c r="B14" s="50"/>
      <c r="C14" s="45">
        <f>D14-2</f>
        <v>-2</v>
      </c>
      <c r="D14" s="34">
        <f>SPEC!E14</f>
        <v>0</v>
      </c>
      <c r="E14" s="45">
        <f>D14+2</f>
        <v>2</v>
      </c>
      <c r="F14" s="45">
        <f t="shared" si="1"/>
        <v>4</v>
      </c>
      <c r="G14" s="45">
        <f t="shared" si="1"/>
        <v>6</v>
      </c>
      <c r="H14" s="45">
        <f t="shared" si="1"/>
        <v>8</v>
      </c>
      <c r="I14" s="45">
        <f>H14+2</f>
        <v>10</v>
      </c>
      <c r="J14" s="35"/>
      <c r="K14" s="35"/>
      <c r="L14" s="12"/>
      <c r="M14" s="12"/>
    </row>
    <row r="15" spans="1:13" ht="17.25" customHeight="1">
      <c r="A15" s="50" t="str">
        <f>SPEC!A15</f>
        <v>SHIRT TAIL</v>
      </c>
      <c r="B15" s="50"/>
      <c r="C15" s="16">
        <f>D15-0.125</f>
        <v>-0.125</v>
      </c>
      <c r="D15" s="34">
        <f>SPEC!E15</f>
        <v>0</v>
      </c>
      <c r="E15" s="16">
        <f>D15+0.125</f>
        <v>0.125</v>
      </c>
      <c r="F15" s="16">
        <f aca="true" t="shared" si="2" ref="F15:I16">E15+0.125</f>
        <v>0.25</v>
      </c>
      <c r="G15" s="16">
        <f t="shared" si="2"/>
        <v>0.375</v>
      </c>
      <c r="H15" s="16">
        <f t="shared" si="2"/>
        <v>0.5</v>
      </c>
      <c r="I15" s="16">
        <f t="shared" si="2"/>
        <v>0.625</v>
      </c>
      <c r="J15" s="35"/>
      <c r="K15" s="35"/>
      <c r="L15" s="12"/>
      <c r="M15" s="12"/>
    </row>
    <row r="16" spans="1:13" ht="17.25" customHeight="1">
      <c r="A16" s="50" t="str">
        <f>SPEC!A16</f>
        <v>SHOULDER DROP FROM HPS</v>
      </c>
      <c r="B16" s="50"/>
      <c r="C16" s="16">
        <f>D16-0.125</f>
        <v>-0.125</v>
      </c>
      <c r="D16" s="34">
        <f>SPEC!E16</f>
        <v>0</v>
      </c>
      <c r="E16" s="16">
        <f>D16+0.125</f>
        <v>0.125</v>
      </c>
      <c r="F16" s="16">
        <f t="shared" si="2"/>
        <v>0.25</v>
      </c>
      <c r="G16" s="16">
        <f t="shared" si="2"/>
        <v>0.375</v>
      </c>
      <c r="H16" s="16">
        <f t="shared" si="2"/>
        <v>0.5</v>
      </c>
      <c r="I16" s="16">
        <f t="shared" si="2"/>
        <v>0.625</v>
      </c>
      <c r="J16" s="35"/>
      <c r="K16" s="35"/>
      <c r="L16" s="12"/>
      <c r="M16" s="12"/>
    </row>
    <row r="17" spans="1:13" ht="17.25" customHeight="1">
      <c r="A17" s="50" t="str">
        <f>SPEC!A17</f>
        <v>SLEEVE LENGTH FROM CB</v>
      </c>
      <c r="B17" s="50"/>
      <c r="C17" s="16">
        <f>D17-0.5</f>
        <v>-0.5</v>
      </c>
      <c r="D17" s="34">
        <f>SPEC!E17</f>
        <v>0</v>
      </c>
      <c r="E17" s="16">
        <f>D17+0.5</f>
        <v>0.5</v>
      </c>
      <c r="F17" s="45">
        <f>E17+0.5</f>
        <v>1</v>
      </c>
      <c r="G17" s="16">
        <f>F17+0.5</f>
        <v>1.5</v>
      </c>
      <c r="H17" s="45">
        <f>G17+0.5</f>
        <v>2</v>
      </c>
      <c r="I17" s="16">
        <f>H17+0.5</f>
        <v>2.5</v>
      </c>
      <c r="J17" s="33"/>
      <c r="K17" s="33"/>
      <c r="L17" s="12"/>
      <c r="M17" s="12"/>
    </row>
    <row r="18" spans="1:13" ht="17.25" customHeight="1">
      <c r="A18" s="50" t="str">
        <f>SPEC!A18</f>
        <v>ARMHOLE CURVED ***</v>
      </c>
      <c r="B18" s="50"/>
      <c r="C18" s="16">
        <f>D18-0.75</f>
        <v>-0.75</v>
      </c>
      <c r="D18" s="34">
        <f>SPEC!E18</f>
        <v>0</v>
      </c>
      <c r="E18" s="16">
        <f>D18+0.75</f>
        <v>0.75</v>
      </c>
      <c r="F18" s="16">
        <f>E18+0.75</f>
        <v>1.5</v>
      </c>
      <c r="G18" s="16">
        <f>F18+0.75</f>
        <v>2.25</v>
      </c>
      <c r="H18" s="45">
        <f>G18+0.75</f>
        <v>3</v>
      </c>
      <c r="I18" s="16">
        <f>H18+0.75</f>
        <v>3.75</v>
      </c>
      <c r="J18" s="33"/>
      <c r="K18" s="33"/>
      <c r="L18" s="12"/>
      <c r="M18" s="12"/>
    </row>
    <row r="19" spans="1:13" ht="17.25" customHeight="1">
      <c r="A19" s="50" t="str">
        <f>SPEC!A19</f>
        <v>BICEP (1" BELOW ARMHOLE) ***</v>
      </c>
      <c r="B19" s="50"/>
      <c r="C19" s="16">
        <f>D19-0.625</f>
        <v>-0.625</v>
      </c>
      <c r="D19" s="34">
        <f>SPEC!E19</f>
        <v>0</v>
      </c>
      <c r="E19" s="16">
        <f>D19+0.625</f>
        <v>0.625</v>
      </c>
      <c r="F19" s="16">
        <f>E19+0.625</f>
        <v>1.25</v>
      </c>
      <c r="G19" s="16">
        <f>F19+0.625</f>
        <v>1.875</v>
      </c>
      <c r="H19" s="16">
        <f>G19+0.625</f>
        <v>2.5</v>
      </c>
      <c r="I19" s="16">
        <f>H19+0.625</f>
        <v>3.125</v>
      </c>
      <c r="J19" s="33"/>
      <c r="K19" s="33"/>
      <c r="L19" s="12"/>
      <c r="M19" s="12"/>
    </row>
    <row r="20" spans="1:13" ht="17.25" customHeight="1">
      <c r="A20" s="50" t="str">
        <f>SPEC!A20</f>
        <v>SLEEVE OPENING</v>
      </c>
      <c r="B20" s="50"/>
      <c r="C20" s="16">
        <f>D20-0.25</f>
        <v>-0.25</v>
      </c>
      <c r="D20" s="34">
        <f>SPEC!E20</f>
        <v>0</v>
      </c>
      <c r="E20" s="16">
        <f>D20+0.25</f>
        <v>0.25</v>
      </c>
      <c r="F20" s="16">
        <f>E20+0.25</f>
        <v>0.5</v>
      </c>
      <c r="G20" s="16">
        <f>F20+0.25</f>
        <v>0.75</v>
      </c>
      <c r="H20" s="45">
        <f>G20+0.25</f>
        <v>1</v>
      </c>
      <c r="I20" s="16">
        <f>H20+0.25</f>
        <v>1.25</v>
      </c>
      <c r="J20" s="33"/>
      <c r="K20" s="33"/>
      <c r="L20" s="12"/>
      <c r="M20" s="12"/>
    </row>
    <row r="21" spans="1:13" ht="17.25" customHeight="1">
      <c r="A21" s="50" t="str">
        <f>SPEC!A21</f>
        <v>CUFF HEIGHT</v>
      </c>
      <c r="B21" s="50"/>
      <c r="C21" s="45">
        <f>D21</f>
        <v>0</v>
      </c>
      <c r="D21" s="34">
        <f>SPEC!E21</f>
        <v>0</v>
      </c>
      <c r="E21" s="45">
        <f>D21</f>
        <v>0</v>
      </c>
      <c r="F21" s="45">
        <f>E21</f>
        <v>0</v>
      </c>
      <c r="G21" s="45">
        <f>F21</f>
        <v>0</v>
      </c>
      <c r="H21" s="45">
        <f>G21</f>
        <v>0</v>
      </c>
      <c r="I21" s="45">
        <f>H21</f>
        <v>0</v>
      </c>
      <c r="J21" s="33"/>
      <c r="K21" s="33"/>
      <c r="L21" s="12"/>
      <c r="M21" s="12"/>
    </row>
    <row r="22" spans="1:13" ht="17.25" customHeight="1">
      <c r="A22" s="50" t="str">
        <f>SPEC!A22</f>
        <v>NECK WIDTH (HPS TO HPS)</v>
      </c>
      <c r="B22" s="50"/>
      <c r="C22" s="16">
        <f>D22-0.375</f>
        <v>-0.375</v>
      </c>
      <c r="D22" s="34">
        <f>SPEC!E22</f>
        <v>0</v>
      </c>
      <c r="E22" s="16">
        <f>D22+0.375</f>
        <v>0.375</v>
      </c>
      <c r="F22" s="16">
        <f>E22+0.375</f>
        <v>0.75</v>
      </c>
      <c r="G22" s="16">
        <f>F22+0.375</f>
        <v>1.125</v>
      </c>
      <c r="H22" s="16">
        <f>G22+0.375</f>
        <v>1.5</v>
      </c>
      <c r="I22" s="16">
        <f>H22+0.375</f>
        <v>1.875</v>
      </c>
      <c r="J22" s="33"/>
      <c r="K22" s="33"/>
      <c r="L22" s="12"/>
      <c r="M22" s="12"/>
    </row>
    <row r="23" spans="1:13" ht="17.25" customHeight="1">
      <c r="A23" s="50" t="str">
        <f>SPEC!A23</f>
        <v>FRONT NECK DROP FROM HPS TO SEAM</v>
      </c>
      <c r="B23" s="50"/>
      <c r="C23" s="16">
        <f>D23-0.125</f>
        <v>-0.125</v>
      </c>
      <c r="D23" s="34">
        <f>SPEC!E23</f>
        <v>0</v>
      </c>
      <c r="E23" s="16">
        <f aca="true" t="shared" si="3" ref="E23:I24">D23+0.125</f>
        <v>0.125</v>
      </c>
      <c r="F23" s="16">
        <f t="shared" si="3"/>
        <v>0.25</v>
      </c>
      <c r="G23" s="16">
        <f t="shared" si="3"/>
        <v>0.375</v>
      </c>
      <c r="H23" s="16">
        <f t="shared" si="3"/>
        <v>0.5</v>
      </c>
      <c r="I23" s="16">
        <f t="shared" si="3"/>
        <v>0.625</v>
      </c>
      <c r="J23" s="33"/>
      <c r="K23" s="33"/>
      <c r="L23" s="12"/>
      <c r="M23" s="12"/>
    </row>
    <row r="24" spans="1:13" ht="17.25" customHeight="1">
      <c r="A24" s="50" t="str">
        <f>SPEC!A24</f>
        <v>FRONT NECK DROP FROM HPS TO 1ST BUTTON</v>
      </c>
      <c r="B24" s="50"/>
      <c r="C24" s="16">
        <f>D24-0.125</f>
        <v>-0.125</v>
      </c>
      <c r="D24" s="34">
        <f>SPEC!E24</f>
        <v>0</v>
      </c>
      <c r="E24" s="16">
        <f t="shared" si="3"/>
        <v>0.125</v>
      </c>
      <c r="F24" s="16">
        <f t="shared" si="3"/>
        <v>0.25</v>
      </c>
      <c r="G24" s="16">
        <f t="shared" si="3"/>
        <v>0.375</v>
      </c>
      <c r="H24" s="16">
        <f t="shared" si="3"/>
        <v>0.5</v>
      </c>
      <c r="I24" s="16">
        <f t="shared" si="3"/>
        <v>0.625</v>
      </c>
      <c r="J24" s="33"/>
      <c r="K24" s="33"/>
      <c r="L24" s="12"/>
      <c r="M24" s="12"/>
    </row>
    <row r="25" spans="1:13" ht="17.25" customHeight="1">
      <c r="A25" s="50" t="str">
        <f>SPEC!A25</f>
        <v>BACK NECK DROP</v>
      </c>
      <c r="B25" s="50"/>
      <c r="C25" s="45">
        <f>D25</f>
        <v>0</v>
      </c>
      <c r="D25" s="34">
        <f>SPEC!E25</f>
        <v>0</v>
      </c>
      <c r="E25" s="45">
        <f aca="true" t="shared" si="4" ref="E25:I26">D25</f>
        <v>0</v>
      </c>
      <c r="F25" s="45">
        <f t="shared" si="4"/>
        <v>0</v>
      </c>
      <c r="G25" s="45">
        <f t="shared" si="4"/>
        <v>0</v>
      </c>
      <c r="H25" s="45">
        <f t="shared" si="4"/>
        <v>0</v>
      </c>
      <c r="I25" s="45">
        <f t="shared" si="4"/>
        <v>0</v>
      </c>
      <c r="J25" s="33"/>
      <c r="K25" s="33"/>
      <c r="L25" s="12"/>
      <c r="M25" s="12"/>
    </row>
    <row r="26" spans="1:13" ht="17.25" customHeight="1">
      <c r="A26" s="50" t="str">
        <f>SPEC!A26</f>
        <v>COLLAR POINTS</v>
      </c>
      <c r="B26" s="50"/>
      <c r="C26" s="45">
        <f>D26</f>
        <v>0</v>
      </c>
      <c r="D26" s="34">
        <f>SPEC!E26</f>
        <v>0</v>
      </c>
      <c r="E26" s="45">
        <f t="shared" si="4"/>
        <v>0</v>
      </c>
      <c r="F26" s="45">
        <f t="shared" si="4"/>
        <v>0</v>
      </c>
      <c r="G26" s="45">
        <f t="shared" si="4"/>
        <v>0</v>
      </c>
      <c r="H26" s="45">
        <f t="shared" si="4"/>
        <v>0</v>
      </c>
      <c r="I26" s="45">
        <f t="shared" si="4"/>
        <v>0</v>
      </c>
      <c r="J26" s="33"/>
      <c r="K26" s="33"/>
      <c r="L26" s="12"/>
      <c r="M26" s="12"/>
    </row>
    <row r="27" spans="1:13" ht="17.25" customHeight="1">
      <c r="A27" s="50" t="str">
        <f>SPEC!A27</f>
        <v>COLLAR LENGTH PT TO PT</v>
      </c>
      <c r="B27" s="50"/>
      <c r="C27" s="16">
        <f>D27-0.5</f>
        <v>-0.5</v>
      </c>
      <c r="D27" s="34">
        <f>SPEC!E27</f>
        <v>0</v>
      </c>
      <c r="E27" s="16">
        <f>D27+0.5</f>
        <v>0.5</v>
      </c>
      <c r="F27" s="45">
        <f>E27+0.5</f>
        <v>1</v>
      </c>
      <c r="G27" s="16">
        <f>F27+0.5</f>
        <v>1.5</v>
      </c>
      <c r="H27" s="45">
        <f>G27+0.5</f>
        <v>2</v>
      </c>
      <c r="I27" s="16">
        <f>H27+0.5</f>
        <v>2.5</v>
      </c>
      <c r="J27" s="33"/>
      <c r="K27" s="33"/>
      <c r="L27" s="12"/>
      <c r="M27" s="12"/>
    </row>
    <row r="28" spans="1:13" ht="17.25" customHeight="1">
      <c r="A28" s="50" t="str">
        <f>SPEC!A28</f>
        <v>COLLAR WIDTH AT CB</v>
      </c>
      <c r="B28" s="50"/>
      <c r="C28" s="45">
        <f>D28</f>
        <v>0</v>
      </c>
      <c r="D28" s="34">
        <f>SPEC!E28</f>
        <v>0</v>
      </c>
      <c r="E28" s="45">
        <f aca="true" t="shared" si="5" ref="E28:I30">D28</f>
        <v>0</v>
      </c>
      <c r="F28" s="45">
        <f t="shared" si="5"/>
        <v>0</v>
      </c>
      <c r="G28" s="45">
        <f t="shared" si="5"/>
        <v>0</v>
      </c>
      <c r="H28" s="45">
        <f t="shared" si="5"/>
        <v>0</v>
      </c>
      <c r="I28" s="45">
        <f t="shared" si="5"/>
        <v>0</v>
      </c>
      <c r="J28" s="33"/>
      <c r="K28" s="33"/>
      <c r="L28" s="12"/>
      <c r="M28" s="12"/>
    </row>
    <row r="29" spans="1:13" ht="17.25" customHeight="1">
      <c r="A29" s="50" t="str">
        <f>SPEC!A29</f>
        <v>COLLAR STAND HEIGHT</v>
      </c>
      <c r="B29" s="50"/>
      <c r="C29" s="45">
        <f>D29</f>
        <v>0</v>
      </c>
      <c r="D29" s="34">
        <f>SPEC!E29</f>
        <v>0</v>
      </c>
      <c r="E29" s="45">
        <f t="shared" si="5"/>
        <v>0</v>
      </c>
      <c r="F29" s="45">
        <f t="shared" si="5"/>
        <v>0</v>
      </c>
      <c r="G29" s="45">
        <f t="shared" si="5"/>
        <v>0</v>
      </c>
      <c r="H29" s="45">
        <f t="shared" si="5"/>
        <v>0</v>
      </c>
      <c r="I29" s="45">
        <f t="shared" si="5"/>
        <v>0</v>
      </c>
      <c r="J29" s="33"/>
      <c r="K29" s="33"/>
      <c r="L29" s="12"/>
      <c r="M29" s="12"/>
    </row>
    <row r="30" spans="1:13" ht="17.25" customHeight="1">
      <c r="A30" s="50" t="str">
        <f>SPEC!A30</f>
        <v>FRONT PLACKET WIDTH</v>
      </c>
      <c r="B30" s="50"/>
      <c r="C30" s="45">
        <f>D30</f>
        <v>0</v>
      </c>
      <c r="D30" s="34">
        <f>SPEC!E30</f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33"/>
      <c r="K30" s="33"/>
      <c r="L30" s="12"/>
      <c r="M30" s="12"/>
    </row>
    <row r="31" spans="1:13" ht="17.25" customHeight="1">
      <c r="A31" s="50">
        <f>SPEC!A31</f>
        <v>0</v>
      </c>
      <c r="B31" s="50"/>
      <c r="C31" s="17"/>
      <c r="D31" s="34">
        <f>SPEC!E31</f>
        <v>0</v>
      </c>
      <c r="E31" s="17"/>
      <c r="F31" s="17"/>
      <c r="G31" s="17"/>
      <c r="H31" s="46"/>
      <c r="I31" s="17"/>
      <c r="J31" s="33"/>
      <c r="K31" s="33"/>
      <c r="L31" s="12"/>
      <c r="M31" s="12"/>
    </row>
    <row r="32" spans="1:13" ht="17.25" customHeight="1">
      <c r="A32" s="50">
        <f>SPEC!A32</f>
        <v>0</v>
      </c>
      <c r="B32" s="50"/>
      <c r="C32" s="17"/>
      <c r="D32" s="34">
        <f>SPEC!E32</f>
        <v>0</v>
      </c>
      <c r="E32" s="17"/>
      <c r="F32" s="17"/>
      <c r="G32" s="17"/>
      <c r="H32" s="17"/>
      <c r="I32" s="17"/>
      <c r="J32" s="33"/>
      <c r="K32" s="33"/>
      <c r="L32" s="12"/>
      <c r="M32" s="12"/>
    </row>
    <row r="33" spans="1:13" ht="17.25" customHeight="1">
      <c r="A33" s="50">
        <f>SPEC!A33</f>
        <v>0</v>
      </c>
      <c r="B33" s="50"/>
      <c r="C33" s="45"/>
      <c r="D33" s="34">
        <f>SPEC!E33</f>
        <v>0</v>
      </c>
      <c r="E33" s="45"/>
      <c r="F33" s="45"/>
      <c r="G33" s="45"/>
      <c r="H33" s="45"/>
      <c r="I33" s="45"/>
      <c r="J33" s="33"/>
      <c r="K33" s="33"/>
      <c r="L33" s="12"/>
      <c r="M33" s="12"/>
    </row>
    <row r="34" spans="1:13" ht="17.25" customHeight="1">
      <c r="A34" s="50">
        <f>SPEC!A34</f>
        <v>0</v>
      </c>
      <c r="B34" s="50"/>
      <c r="C34" s="17"/>
      <c r="D34" s="34">
        <f>SPEC!E34</f>
        <v>0</v>
      </c>
      <c r="E34" s="17"/>
      <c r="F34" s="17"/>
      <c r="G34" s="17"/>
      <c r="H34" s="17"/>
      <c r="I34" s="17"/>
      <c r="J34" s="33"/>
      <c r="K34" s="33"/>
      <c r="L34" s="12"/>
      <c r="M34" s="12"/>
    </row>
    <row r="35" spans="1:13" ht="17.25" customHeight="1">
      <c r="A35" s="50">
        <f>SPEC!A35</f>
        <v>0</v>
      </c>
      <c r="B35" s="50"/>
      <c r="C35" s="45"/>
      <c r="D35" s="34">
        <f>SPEC!E35</f>
        <v>0</v>
      </c>
      <c r="E35" s="45"/>
      <c r="F35" s="45"/>
      <c r="G35" s="45"/>
      <c r="H35" s="45"/>
      <c r="I35" s="45"/>
      <c r="J35" s="33"/>
      <c r="K35" s="33"/>
      <c r="L35" s="12"/>
      <c r="M35" s="12"/>
    </row>
    <row r="36" spans="1:13" ht="17.25" customHeight="1">
      <c r="A36" s="50">
        <f>SPEC!A36</f>
        <v>0</v>
      </c>
      <c r="B36" s="50"/>
      <c r="C36" s="17"/>
      <c r="D36" s="34">
        <f>SPEC!E36</f>
        <v>0</v>
      </c>
      <c r="E36" s="17"/>
      <c r="F36" s="17"/>
      <c r="G36" s="17"/>
      <c r="H36" s="17"/>
      <c r="I36" s="17"/>
      <c r="J36" s="33"/>
      <c r="K36" s="33"/>
      <c r="L36" s="12"/>
      <c r="M36" s="12"/>
    </row>
    <row r="37" spans="1:13" ht="17.25" customHeight="1">
      <c r="A37" s="50">
        <f>SPEC!A37</f>
        <v>0</v>
      </c>
      <c r="B37" s="50"/>
      <c r="C37" s="45"/>
      <c r="D37" s="34">
        <f>SPEC!E37</f>
        <v>0</v>
      </c>
      <c r="E37" s="45"/>
      <c r="F37" s="45"/>
      <c r="G37" s="45"/>
      <c r="H37" s="45"/>
      <c r="I37" s="45"/>
      <c r="J37" s="33"/>
      <c r="K37" s="33"/>
      <c r="L37" s="12"/>
      <c r="M37" s="12"/>
    </row>
    <row r="38" spans="1:13" ht="17.25" customHeight="1">
      <c r="A38" s="50">
        <f>SPEC!A38</f>
        <v>0</v>
      </c>
      <c r="B38" s="50"/>
      <c r="C38" s="45"/>
      <c r="D38" s="34">
        <f>SPEC!E38</f>
        <v>0</v>
      </c>
      <c r="E38" s="45"/>
      <c r="F38" s="45"/>
      <c r="G38" s="45"/>
      <c r="H38" s="45"/>
      <c r="I38" s="45"/>
      <c r="J38" s="33"/>
      <c r="K38" s="33"/>
      <c r="L38" s="12"/>
      <c r="M38" s="12"/>
    </row>
    <row r="39" spans="1:14" ht="17.25" customHeight="1">
      <c r="A39" s="50">
        <f>SPEC!A39</f>
        <v>0</v>
      </c>
      <c r="B39" s="50"/>
      <c r="C39" s="16"/>
      <c r="D39" s="16"/>
      <c r="E39" s="16"/>
      <c r="F39" s="6"/>
      <c r="G39" s="33"/>
      <c r="H39" s="40"/>
      <c r="I39" s="41"/>
      <c r="J39" s="41"/>
      <c r="K39" s="41"/>
      <c r="L39" s="12"/>
      <c r="M39" s="12"/>
      <c r="N39" s="8"/>
    </row>
    <row r="40" spans="1:14" ht="17.25" customHeight="1">
      <c r="A40" s="112" t="s">
        <v>44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28"/>
      <c r="M40" s="28"/>
      <c r="N40" s="8"/>
    </row>
    <row r="41" spans="1:14" ht="21" customHeight="1" thickBot="1">
      <c r="A41" s="110" t="s">
        <v>46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29"/>
      <c r="M41" s="29"/>
      <c r="N41" s="8"/>
    </row>
    <row r="42" spans="1:14" ht="17.25" customHeight="1" thickTop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2"/>
      <c r="M42" s="12"/>
      <c r="N42" s="8"/>
    </row>
    <row r="43" spans="1:14" ht="17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2"/>
      <c r="M43" s="12"/>
      <c r="N43" s="8"/>
    </row>
    <row r="44" spans="1:14" ht="17.2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2"/>
      <c r="M44" s="12"/>
      <c r="N44" s="8"/>
    </row>
    <row r="45" spans="1:14" ht="17.2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2"/>
      <c r="M45" s="12"/>
      <c r="N45" s="8"/>
    </row>
    <row r="46" spans="1:14" ht="17.2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2"/>
      <c r="M46" s="12"/>
      <c r="N46" s="8"/>
    </row>
    <row r="47" spans="1:14" ht="17.2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2"/>
      <c r="M47" s="12"/>
      <c r="N47" s="8"/>
    </row>
    <row r="48" spans="1:14" ht="17.2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2"/>
      <c r="M48" s="12"/>
      <c r="N48" s="8"/>
    </row>
    <row r="49" spans="1:14" ht="17.2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2"/>
      <c r="M49" s="12"/>
      <c r="N49" s="8"/>
    </row>
    <row r="50" spans="1:14" ht="17.2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2"/>
      <c r="M50" s="12"/>
      <c r="N50" s="8"/>
    </row>
    <row r="51" spans="1:14" ht="17.2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2"/>
      <c r="M51" s="12"/>
      <c r="N51" s="8"/>
    </row>
    <row r="52" spans="1:13" ht="17.25" customHeight="1">
      <c r="A52" s="3"/>
      <c r="B52" s="3"/>
      <c r="C52" s="3"/>
      <c r="D52" s="3"/>
      <c r="E52" s="9"/>
      <c r="F52" s="3"/>
      <c r="G52" s="3"/>
      <c r="H52" s="3"/>
      <c r="I52" s="5"/>
      <c r="J52" s="5"/>
      <c r="K52" s="5"/>
      <c r="L52" s="8"/>
      <c r="M52" s="8"/>
    </row>
    <row r="53" spans="1:13" ht="17.25" customHeight="1">
      <c r="A53" s="3"/>
      <c r="B53" s="3"/>
      <c r="C53" s="3"/>
      <c r="D53" s="3"/>
      <c r="E53" s="9"/>
      <c r="F53" s="3"/>
      <c r="G53" s="3"/>
      <c r="H53" s="3"/>
      <c r="I53" s="5"/>
      <c r="J53" s="5"/>
      <c r="K53" s="5"/>
      <c r="L53" s="8"/>
      <c r="M53" s="8"/>
    </row>
    <row r="54" spans="1:12" ht="17.25" customHeight="1">
      <c r="A54" s="3"/>
      <c r="B54" s="3"/>
      <c r="C54" s="3"/>
      <c r="D54" s="3"/>
      <c r="E54" s="9"/>
      <c r="F54" s="3"/>
      <c r="G54" s="3"/>
      <c r="H54" s="3"/>
      <c r="I54" s="5"/>
      <c r="J54" s="5"/>
      <c r="K54" s="5"/>
      <c r="L54" s="8"/>
    </row>
    <row r="55" spans="1:12" ht="17.25" customHeight="1">
      <c r="A55" s="3"/>
      <c r="B55" s="3"/>
      <c r="C55" s="3"/>
      <c r="D55" s="3"/>
      <c r="E55" s="9"/>
      <c r="F55" s="3"/>
      <c r="G55" s="3"/>
      <c r="H55" s="3"/>
      <c r="I55" s="5"/>
      <c r="J55" s="5"/>
      <c r="K55" s="5"/>
      <c r="L55" s="8"/>
    </row>
    <row r="56" spans="1:12" ht="17.25" customHeight="1">
      <c r="A56" s="3"/>
      <c r="B56" s="3"/>
      <c r="C56" s="3"/>
      <c r="D56" s="3"/>
      <c r="E56" s="9"/>
      <c r="F56" s="3"/>
      <c r="G56" s="3"/>
      <c r="H56" s="3"/>
      <c r="I56" s="5"/>
      <c r="J56" s="5"/>
      <c r="K56" s="5"/>
      <c r="L56" s="8"/>
    </row>
    <row r="57" spans="1:12" ht="17.25" customHeight="1">
      <c r="A57" s="3"/>
      <c r="B57" s="3"/>
      <c r="C57" s="3"/>
      <c r="D57" s="3"/>
      <c r="E57" s="9"/>
      <c r="F57" s="3"/>
      <c r="G57" s="3"/>
      <c r="H57" s="3"/>
      <c r="I57" s="5"/>
      <c r="J57" s="5"/>
      <c r="K57" s="5"/>
      <c r="L57" s="8"/>
    </row>
    <row r="58" spans="1:12" ht="17.25" customHeight="1">
      <c r="A58" s="3"/>
      <c r="B58" s="3"/>
      <c r="C58" s="3"/>
      <c r="D58" s="3"/>
      <c r="E58" s="9"/>
      <c r="F58" s="3"/>
      <c r="G58" s="3"/>
      <c r="H58" s="3"/>
      <c r="I58" s="5"/>
      <c r="J58" s="5"/>
      <c r="K58" s="5"/>
      <c r="L58" s="8"/>
    </row>
    <row r="59" spans="4:6" ht="12.75">
      <c r="D59" s="8"/>
      <c r="E59" s="9"/>
      <c r="F59" s="8"/>
    </row>
    <row r="60" spans="4:6" ht="12.75">
      <c r="D60" s="8"/>
      <c r="E60" s="9"/>
      <c r="F60" s="8"/>
    </row>
    <row r="61" spans="4:6" ht="12.75">
      <c r="D61" s="8"/>
      <c r="E61" s="9"/>
      <c r="F61" s="8"/>
    </row>
    <row r="62" spans="4:6" ht="12.75">
      <c r="D62" s="8"/>
      <c r="E62" s="9"/>
      <c r="F62" s="8"/>
    </row>
    <row r="63" spans="4:6" ht="12.75">
      <c r="D63" s="8"/>
      <c r="E63" s="9"/>
      <c r="F63" s="8"/>
    </row>
    <row r="64" spans="4:6" ht="12.75">
      <c r="D64" s="8"/>
      <c r="E64" s="9"/>
      <c r="F64" s="8"/>
    </row>
    <row r="65" spans="4:6" ht="12.75">
      <c r="D65" s="8"/>
      <c r="E65" s="9"/>
      <c r="F65" s="8"/>
    </row>
    <row r="66" spans="4:6" ht="12.75">
      <c r="D66" s="8"/>
      <c r="E66" s="9"/>
      <c r="F66" s="8"/>
    </row>
    <row r="67" spans="4:6" ht="12.75">
      <c r="D67" s="8"/>
      <c r="E67" s="9"/>
      <c r="F67" s="8"/>
    </row>
    <row r="68" spans="4:6" ht="12.75">
      <c r="D68" s="8"/>
      <c r="E68" s="9"/>
      <c r="F68" s="8"/>
    </row>
    <row r="69" spans="4:6" ht="12.75">
      <c r="D69" s="8"/>
      <c r="E69" s="9"/>
      <c r="F69" s="8"/>
    </row>
    <row r="70" spans="4:6" ht="15">
      <c r="D70" s="8"/>
      <c r="E70" s="10"/>
      <c r="F70" s="8"/>
    </row>
    <row r="71" spans="4:6" ht="12">
      <c r="D71" s="8"/>
      <c r="E71" s="3"/>
      <c r="F71" s="8"/>
    </row>
    <row r="72" spans="4:6" ht="12">
      <c r="D72" s="8"/>
      <c r="E72" s="3"/>
      <c r="F72" s="8"/>
    </row>
    <row r="73" spans="4:6" ht="12">
      <c r="D73" s="8"/>
      <c r="E73" s="3"/>
      <c r="F73" s="8"/>
    </row>
    <row r="74" spans="4:6" ht="12">
      <c r="D74" s="8"/>
      <c r="E74" s="3"/>
      <c r="F74" s="8"/>
    </row>
    <row r="75" spans="4:6" ht="12">
      <c r="D75" s="8"/>
      <c r="E75" s="3"/>
      <c r="F75" s="8"/>
    </row>
    <row r="76" spans="4:6" ht="12">
      <c r="D76" s="8"/>
      <c r="E76" s="3"/>
      <c r="F76" s="8"/>
    </row>
    <row r="77" spans="4:6" ht="12">
      <c r="D77" s="8"/>
      <c r="E77" s="3"/>
      <c r="F77" s="8"/>
    </row>
    <row r="78" spans="4:6" ht="12">
      <c r="D78" s="8"/>
      <c r="E78" s="3"/>
      <c r="F78" s="8"/>
    </row>
    <row r="79" spans="4:6" ht="12">
      <c r="D79" s="8"/>
      <c r="E79" s="3"/>
      <c r="F79" s="8"/>
    </row>
    <row r="80" spans="4:6" ht="12">
      <c r="D80" s="8"/>
      <c r="E80" s="3"/>
      <c r="F80" s="8"/>
    </row>
    <row r="81" spans="4:6" ht="12">
      <c r="D81" s="8"/>
      <c r="E81" s="3"/>
      <c r="F81" s="8"/>
    </row>
    <row r="82" spans="4:6" ht="12">
      <c r="D82" s="8"/>
      <c r="E82" s="3"/>
      <c r="F82" s="8"/>
    </row>
    <row r="83" ht="12">
      <c r="E83" s="3"/>
    </row>
    <row r="84" ht="12">
      <c r="E84" s="3"/>
    </row>
    <row r="85" ht="12">
      <c r="E85" s="3"/>
    </row>
    <row r="86" ht="12">
      <c r="E86" s="3"/>
    </row>
    <row r="87" ht="12">
      <c r="E87" s="3"/>
    </row>
    <row r="88" ht="12">
      <c r="E88" s="3"/>
    </row>
  </sheetData>
  <mergeCells count="45">
    <mergeCell ref="A1:K1"/>
    <mergeCell ref="A41:K41"/>
    <mergeCell ref="A40:K40"/>
    <mergeCell ref="A42:K51"/>
    <mergeCell ref="B4:K4"/>
    <mergeCell ref="A5:K5"/>
    <mergeCell ref="A39:B39"/>
    <mergeCell ref="A34:B34"/>
    <mergeCell ref="A24:B24"/>
    <mergeCell ref="A26:B26"/>
    <mergeCell ref="A37:B37"/>
    <mergeCell ref="A38:B38"/>
    <mergeCell ref="A35:B35"/>
    <mergeCell ref="A36:B36"/>
    <mergeCell ref="A33:B33"/>
    <mergeCell ref="A30:B30"/>
    <mergeCell ref="A32:B32"/>
    <mergeCell ref="H3:K3"/>
    <mergeCell ref="H2:K2"/>
    <mergeCell ref="A19:B19"/>
    <mergeCell ref="A20:B20"/>
    <mergeCell ref="A21:B21"/>
    <mergeCell ref="A18:B18"/>
    <mergeCell ref="A12:B12"/>
    <mergeCell ref="A13:B13"/>
    <mergeCell ref="A15:B15"/>
    <mergeCell ref="A16:B16"/>
    <mergeCell ref="A14:B14"/>
    <mergeCell ref="A25:B25"/>
    <mergeCell ref="A23:B23"/>
    <mergeCell ref="A17:B17"/>
    <mergeCell ref="A22:B22"/>
    <mergeCell ref="A31:B31"/>
    <mergeCell ref="A27:B27"/>
    <mergeCell ref="A28:B28"/>
    <mergeCell ref="A29:B29"/>
    <mergeCell ref="A11:B11"/>
    <mergeCell ref="A7:B7"/>
    <mergeCell ref="A8:B8"/>
    <mergeCell ref="C2:D2"/>
    <mergeCell ref="C3:D3"/>
    <mergeCell ref="F2:G2"/>
    <mergeCell ref="A6:B6"/>
    <mergeCell ref="A9:B9"/>
    <mergeCell ref="A10:B10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   </cp:lastModifiedBy>
  <cp:lastPrinted>2009-06-17T17:07:39Z</cp:lastPrinted>
  <dcterms:created xsi:type="dcterms:W3CDTF">2007-05-30T13:33:09Z</dcterms:created>
  <dcterms:modified xsi:type="dcterms:W3CDTF">2012-01-24T17:20:12Z</dcterms:modified>
  <cp:category/>
  <cp:version/>
  <cp:contentType/>
  <cp:contentStatus/>
</cp:coreProperties>
</file>