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" yWindow="360" windowWidth="17580" windowHeight="18740" activeTab="0"/>
  </bookViews>
  <sheets>
    <sheet name="SPEC" sheetId="1" r:id="rId1"/>
    <sheet name="DETAILS" sheetId="2" r:id="rId2"/>
    <sheet name="GRADE A" sheetId="3" r:id="rId3"/>
    <sheet name="GRADE B" sheetId="4" r:id="rId4"/>
  </sheets>
  <definedNames>
    <definedName name="_xlnm.Print_Area" localSheetId="1">'DETAILS'!$A$1:$L$51</definedName>
    <definedName name="_xlnm.Print_Area" localSheetId="3">'GRADE B'!$A$1:$N$64</definedName>
    <definedName name="_xlnm.Print_Area" localSheetId="0">'SPEC'!$A$1:$L$64</definedName>
  </definedNames>
  <calcPr fullCalcOnLoad="1"/>
</workbook>
</file>

<file path=xl/sharedStrings.xml><?xml version="1.0" encoding="utf-8"?>
<sst xmlns="http://schemas.openxmlformats.org/spreadsheetml/2006/main" count="100" uniqueCount="74">
  <si>
    <t>MENS PANTS TECH PACK</t>
  </si>
  <si>
    <t>LOWER HIP / SEAT XX" UP FROM CROTCH ***</t>
  </si>
  <si>
    <t xml:space="preserve">XS        </t>
  </si>
  <si>
    <t xml:space="preserve">S        </t>
  </si>
  <si>
    <t xml:space="preserve">M        </t>
  </si>
  <si>
    <t xml:space="preserve">L         </t>
  </si>
  <si>
    <t xml:space="preserve">XL      </t>
  </si>
  <si>
    <t xml:space="preserve">XXL     </t>
  </si>
  <si>
    <t>THIGH (1" BELOW CROTCH ***</t>
  </si>
  <si>
    <t>LEG OPENING ***</t>
  </si>
  <si>
    <t>BELT LENGTH***</t>
  </si>
  <si>
    <r>
      <t xml:space="preserve">M (32) </t>
    </r>
    <r>
      <rPr>
        <b/>
        <sz val="8"/>
        <rFont val="Arial"/>
        <family val="2"/>
      </rPr>
      <t>(INCHES)</t>
    </r>
  </si>
  <si>
    <t>INSEAM 29"</t>
  </si>
  <si>
    <t>INSEAM 30"</t>
  </si>
  <si>
    <t>INSEAM 31"</t>
  </si>
  <si>
    <t>INSEAM 32"</t>
  </si>
  <si>
    <t>INSEAM 34"</t>
  </si>
  <si>
    <t>WAISTBAND HEIGHT</t>
  </si>
  <si>
    <t>OUTSEAM 29"</t>
  </si>
  <si>
    <t>OUTSEAM 30"</t>
  </si>
  <si>
    <t>OUTSEAM 31"</t>
  </si>
  <si>
    <t>OUTSEAM 32"</t>
  </si>
  <si>
    <t>OUTSEAM 34"</t>
  </si>
  <si>
    <t>FRONT RISE 29"</t>
  </si>
  <si>
    <t>FRONT RISE 30"</t>
  </si>
  <si>
    <t>FRONT RISE 31"</t>
  </si>
  <si>
    <t>FRONT RISE 32"</t>
  </si>
  <si>
    <t>FRONT RISE 34"</t>
  </si>
  <si>
    <t>BACK RISE 29"</t>
  </si>
  <si>
    <t>BACK RISE 31"</t>
  </si>
  <si>
    <t>BACK RISE 32"</t>
  </si>
  <si>
    <t>BACK RISE 34"</t>
  </si>
  <si>
    <t>FLY LENGTH 29"</t>
  </si>
  <si>
    <t>FLY LENGTH 30"</t>
  </si>
  <si>
    <t>FLY LENGTH 31"</t>
  </si>
  <si>
    <t>FLY LENGTH 32"</t>
  </si>
  <si>
    <t>FLY LENGTH 34"</t>
  </si>
  <si>
    <t>BACK RISE 30"</t>
  </si>
  <si>
    <t>PCKT PLCMNT FROM BOTTOM WB (FRONT)</t>
  </si>
  <si>
    <t>PCKT PLCMNT FROM BOTTOM WB (BACK)</t>
  </si>
  <si>
    <t>POCKET PLACEMENT FROM SIDE SEAM</t>
  </si>
  <si>
    <t>STYLE #</t>
  </si>
  <si>
    <t>1ST FIT</t>
  </si>
  <si>
    <t>APPRVD SPEC</t>
  </si>
  <si>
    <t>FABRICATION</t>
  </si>
  <si>
    <t>FABRIC DESIGN</t>
  </si>
  <si>
    <t>SKETCH</t>
  </si>
  <si>
    <t>COMMENTS:</t>
  </si>
  <si>
    <t>BELT WIDTH</t>
  </si>
  <si>
    <t>SEASON</t>
  </si>
  <si>
    <t>DESCRIPTION</t>
  </si>
  <si>
    <t>MEASUREMENTS</t>
  </si>
  <si>
    <t>DATE</t>
  </si>
  <si>
    <t>DESIGNER</t>
  </si>
  <si>
    <t>SAMPLE REQUEST FORM</t>
  </si>
  <si>
    <t>COLORS</t>
  </si>
  <si>
    <t>HARDWARE &amp; TRIM</t>
  </si>
  <si>
    <t>DETAILED SKETCH</t>
  </si>
  <si>
    <t>GRADING</t>
  </si>
  <si>
    <t>STYLE</t>
  </si>
  <si>
    <t>*** TOTAL CIRCUMFERENCE MEASUREMENT</t>
  </si>
  <si>
    <t>PRE-PRODUCTION COMMENTS</t>
  </si>
  <si>
    <t>POCKET LENGTH W/O FLAP (FRONT)</t>
  </si>
  <si>
    <t>POCKET WIDTH W/O FLAP (FRONT)</t>
  </si>
  <si>
    <t>FLAP HEIGHT (FRONT)</t>
  </si>
  <si>
    <t>FLAP WIDTH (FRONT)</t>
  </si>
  <si>
    <t>POCKET LENGTH W/O FLAP (BACK)</t>
  </si>
  <si>
    <t>POCKET WIDTH W/O FLAP (BACK)</t>
  </si>
  <si>
    <t>FLAP HEIGHT (BACK)</t>
  </si>
  <si>
    <t>FLAP WIDTH (BACK)</t>
  </si>
  <si>
    <t>POCKET PLACEMENT FROM CB</t>
  </si>
  <si>
    <t>KNEE XX" BELOW CROTCH ***</t>
  </si>
  <si>
    <t>WAIST RELAXED ***</t>
  </si>
  <si>
    <t>UPPER HIP XX BLW BOTTOM WB AT SEAM***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</si>
</sst>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/yy"/>
    <numFmt numFmtId="169" formatCode="0.000"/>
    <numFmt numFmtId="170" formatCode="@"/>
    <numFmt numFmtId="171" formatCode="#\ ?/?"/>
    <numFmt numFmtId="172" formatCode="General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2" fontId="4" fillId="0" borderId="1" xfId="0" applyNumberFormat="1" applyFont="1" applyBorder="1" applyAlignment="1">
      <alignment horizontal="center" shrinkToFit="1"/>
    </xf>
    <xf numFmtId="12" fontId="8" fillId="0" borderId="1" xfId="0" applyNumberFormat="1" applyFont="1" applyBorder="1" applyAlignment="1">
      <alignment horizontal="center" shrinkToFit="1"/>
    </xf>
    <xf numFmtId="0" fontId="0" fillId="0" borderId="0" xfId="0" applyBorder="1" applyAlignment="1">
      <alignment/>
    </xf>
    <xf numFmtId="12" fontId="4" fillId="0" borderId="0" xfId="0" applyNumberFormat="1" applyFont="1" applyBorder="1" applyAlignment="1">
      <alignment horizontal="center" shrinkToFit="1"/>
    </xf>
    <xf numFmtId="0" fontId="5" fillId="0" borderId="0" xfId="0" applyFont="1" applyBorder="1" applyAlignment="1">
      <alignment horizontal="center" shrinkToFi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shrinkToFit="1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left"/>
    </xf>
    <xf numFmtId="168" fontId="6" fillId="0" borderId="1" xfId="0" applyNumberFormat="1" applyFont="1" applyBorder="1" applyAlignment="1">
      <alignment horizontal="left" shrinkToFit="1"/>
    </xf>
    <xf numFmtId="0" fontId="5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8" fontId="6" fillId="0" borderId="1" xfId="0" applyNumberFormat="1" applyFont="1" applyBorder="1" applyAlignment="1">
      <alignment horizontal="center" shrinkToFit="1"/>
    </xf>
    <xf numFmtId="12" fontId="8" fillId="0" borderId="1" xfId="0" applyNumberFormat="1" applyFont="1" applyBorder="1" applyAlignment="1">
      <alignment horizontal="center" shrinkToFit="1"/>
    </xf>
    <xf numFmtId="0" fontId="7" fillId="0" borderId="3" xfId="0" applyFont="1" applyFill="1" applyBorder="1" applyAlignment="1">
      <alignment horizontal="left" shrinkToFit="1"/>
    </xf>
    <xf numFmtId="0" fontId="0" fillId="0" borderId="0" xfId="0" applyBorder="1" applyAlignment="1">
      <alignment/>
    </xf>
    <xf numFmtId="0" fontId="5" fillId="0" borderId="1" xfId="0" applyNumberFormat="1" applyFont="1" applyBorder="1" applyAlignment="1">
      <alignment horizontal="center" vertical="center" wrapText="1"/>
    </xf>
    <xf numFmtId="171" fontId="15" fillId="0" borderId="1" xfId="0" applyNumberFormat="1" applyFont="1" applyBorder="1" applyAlignment="1">
      <alignment horizontal="center" shrinkToFit="1"/>
    </xf>
    <xf numFmtId="171" fontId="15" fillId="0" borderId="4" xfId="0" applyNumberFormat="1" applyFont="1" applyBorder="1" applyAlignment="1">
      <alignment horizontal="center" shrinkToFit="1"/>
    </xf>
    <xf numFmtId="171" fontId="4" fillId="0" borderId="1" xfId="0" applyNumberFormat="1" applyFont="1" applyFill="1" applyBorder="1" applyAlignment="1">
      <alignment horizontal="center"/>
    </xf>
    <xf numFmtId="12" fontId="8" fillId="0" borderId="4" xfId="0" applyNumberFormat="1" applyFont="1" applyBorder="1" applyAlignment="1">
      <alignment horizontal="center" shrinkToFit="1"/>
    </xf>
    <xf numFmtId="12" fontId="4" fillId="0" borderId="1" xfId="0" applyNumberFormat="1" applyFont="1" applyBorder="1" applyAlignment="1">
      <alignment horizontal="center"/>
    </xf>
    <xf numFmtId="12" fontId="4" fillId="0" borderId="4" xfId="0" applyNumberFormat="1" applyFont="1" applyBorder="1" applyAlignment="1">
      <alignment horizontal="center" shrinkToFit="1"/>
    </xf>
    <xf numFmtId="0" fontId="5" fillId="0" borderId="1" xfId="0" applyNumberFormat="1" applyFont="1" applyFill="1" applyBorder="1" applyAlignment="1">
      <alignment horizontal="center" vertical="center" wrapText="1"/>
    </xf>
    <xf numFmtId="171" fontId="1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171" fontId="15" fillId="0" borderId="1" xfId="0" applyNumberFormat="1" applyFont="1" applyFill="1" applyBorder="1" applyAlignment="1">
      <alignment horizontal="center" shrinkToFit="1"/>
    </xf>
    <xf numFmtId="171" fontId="8" fillId="0" borderId="1" xfId="0" applyNumberFormat="1" applyFont="1" applyFill="1" applyBorder="1" applyAlignment="1">
      <alignment horizontal="center" shrinkToFit="1"/>
    </xf>
    <xf numFmtId="171" fontId="15" fillId="0" borderId="4" xfId="0" applyNumberFormat="1" applyFont="1" applyFill="1" applyBorder="1" applyAlignment="1">
      <alignment horizont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shrinkToFit="1"/>
    </xf>
    <xf numFmtId="0" fontId="7" fillId="0" borderId="1" xfId="0" applyFont="1" applyBorder="1" applyAlignment="1">
      <alignment horizontal="left"/>
    </xf>
    <xf numFmtId="0" fontId="7" fillId="0" borderId="4" xfId="0" applyFont="1" applyBorder="1" applyAlignment="1">
      <alignment horizontal="left" shrinkToFit="1"/>
    </xf>
    <xf numFmtId="0" fontId="7" fillId="0" borderId="3" xfId="0" applyFont="1" applyBorder="1" applyAlignment="1">
      <alignment horizontal="left" shrinkToFit="1"/>
    </xf>
    <xf numFmtId="0" fontId="7" fillId="2" borderId="4" xfId="0" applyFont="1" applyFill="1" applyBorder="1" applyAlignment="1">
      <alignment horizontal="left" shrinkToFit="1"/>
    </xf>
    <xf numFmtId="0" fontId="0" fillId="2" borderId="3" xfId="0" applyFill="1" applyBorder="1" applyAlignment="1">
      <alignment horizontal="left" shrinkToFit="1"/>
    </xf>
    <xf numFmtId="12" fontId="4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168" fontId="5" fillId="0" borderId="1" xfId="0" applyNumberFormat="1" applyFont="1" applyBorder="1" applyAlignment="1">
      <alignment horizontal="left" shrinkToFit="1"/>
    </xf>
    <xf numFmtId="0" fontId="6" fillId="0" borderId="1" xfId="0" applyFont="1" applyBorder="1" applyAlignment="1">
      <alignment horizontal="center" shrinkToFit="1"/>
    </xf>
    <xf numFmtId="0" fontId="0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7" fillId="0" borderId="4" xfId="0" applyFont="1" applyFill="1" applyBorder="1" applyAlignment="1">
      <alignment horizontal="left" shrinkToFit="1"/>
    </xf>
    <xf numFmtId="0" fontId="0" fillId="0" borderId="3" xfId="0" applyFill="1" applyBorder="1" applyAlignment="1">
      <alignment horizontal="left" shrinkToFit="1"/>
    </xf>
    <xf numFmtId="0" fontId="7" fillId="3" borderId="4" xfId="0" applyFont="1" applyFill="1" applyBorder="1" applyAlignment="1">
      <alignment horizontal="left" shrinkToFit="1"/>
    </xf>
    <xf numFmtId="0" fontId="7" fillId="3" borderId="3" xfId="0" applyFont="1" applyFill="1" applyBorder="1" applyAlignment="1">
      <alignment horizontal="left" shrinkToFi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6" fillId="0" borderId="4" xfId="0" applyFont="1" applyBorder="1" applyAlignment="1">
      <alignment shrinkToFit="1"/>
    </xf>
    <xf numFmtId="0" fontId="6" fillId="0" borderId="8" xfId="0" applyFont="1" applyBorder="1" applyAlignment="1">
      <alignment shrinkToFit="1"/>
    </xf>
    <xf numFmtId="0" fontId="0" fillId="0" borderId="8" xfId="0" applyFont="1" applyBorder="1" applyAlignment="1">
      <alignment shrinkToFit="1"/>
    </xf>
    <xf numFmtId="0" fontId="0" fillId="0" borderId="3" xfId="0" applyFont="1" applyBorder="1" applyAlignment="1">
      <alignment shrinkToFit="1"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12" fontId="8" fillId="0" borderId="1" xfId="0" applyNumberFormat="1" applyFont="1" applyBorder="1" applyAlignment="1">
      <alignment horizontal="center" shrinkToFi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4" borderId="4" xfId="0" applyFont="1" applyFill="1" applyBorder="1" applyAlignment="1">
      <alignment horizontal="left" shrinkToFit="1"/>
    </xf>
    <xf numFmtId="0" fontId="7" fillId="4" borderId="3" xfId="0" applyFont="1" applyFill="1" applyBorder="1" applyAlignment="1">
      <alignment horizontal="left" shrinkToFit="1"/>
    </xf>
    <xf numFmtId="0" fontId="7" fillId="5" borderId="4" xfId="0" applyFont="1" applyFill="1" applyBorder="1" applyAlignment="1">
      <alignment horizontal="left" shrinkToFit="1"/>
    </xf>
    <xf numFmtId="0" fontId="7" fillId="5" borderId="3" xfId="0" applyFont="1" applyFill="1" applyBorder="1" applyAlignment="1">
      <alignment horizontal="left" shrinkToFit="1"/>
    </xf>
    <xf numFmtId="0" fontId="7" fillId="6" borderId="4" xfId="0" applyFont="1" applyFill="1" applyBorder="1" applyAlignment="1">
      <alignment horizontal="left" shrinkToFit="1"/>
    </xf>
    <xf numFmtId="0" fontId="7" fillId="6" borderId="3" xfId="0" applyFont="1" applyFill="1" applyBorder="1" applyAlignment="1">
      <alignment horizontal="left" shrinkToFit="1"/>
    </xf>
    <xf numFmtId="0" fontId="7" fillId="7" borderId="4" xfId="0" applyFont="1" applyFill="1" applyBorder="1" applyAlignment="1">
      <alignment horizontal="left" shrinkToFit="1"/>
    </xf>
    <xf numFmtId="0" fontId="7" fillId="7" borderId="3" xfId="0" applyFont="1" applyFill="1" applyBorder="1" applyAlignment="1">
      <alignment horizontal="left" shrinkToFi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left" shrinkToFit="1"/>
    </xf>
    <xf numFmtId="0" fontId="13" fillId="0" borderId="1" xfId="0" applyFont="1" applyBorder="1" applyAlignment="1">
      <alignment horizontal="center" shrinkToFit="1"/>
    </xf>
    <xf numFmtId="0" fontId="14" fillId="0" borderId="1" xfId="0" applyFont="1" applyBorder="1" applyAlignment="1">
      <alignment/>
    </xf>
    <xf numFmtId="0" fontId="7" fillId="0" borderId="3" xfId="0" applyFont="1" applyFill="1" applyBorder="1" applyAlignment="1">
      <alignment horizontal="left" shrinkToFit="1"/>
    </xf>
    <xf numFmtId="0" fontId="7" fillId="2" borderId="3" xfId="0" applyFont="1" applyFill="1" applyBorder="1" applyAlignment="1">
      <alignment horizontal="left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shrinkToFit="1"/>
    </xf>
    <xf numFmtId="0" fontId="6" fillId="0" borderId="1" xfId="0" applyFont="1" applyBorder="1" applyAlignment="1">
      <alignment horizontal="left" shrinkToFit="1"/>
    </xf>
    <xf numFmtId="0" fontId="7" fillId="6" borderId="1" xfId="0" applyFont="1" applyFill="1" applyBorder="1" applyAlignment="1">
      <alignment horizontal="left" shrinkToFit="1"/>
    </xf>
    <xf numFmtId="0" fontId="7" fillId="3" borderId="1" xfId="0" applyFont="1" applyFill="1" applyBorder="1" applyAlignment="1">
      <alignment horizontal="left" shrinkToFit="1"/>
    </xf>
    <xf numFmtId="0" fontId="7" fillId="4" borderId="1" xfId="0" applyFont="1" applyFill="1" applyBorder="1" applyAlignment="1">
      <alignment horizontal="left" shrinkToFit="1"/>
    </xf>
    <xf numFmtId="0" fontId="7" fillId="7" borderId="1" xfId="0" applyFont="1" applyFill="1" applyBorder="1" applyAlignment="1">
      <alignment horizontal="left" shrinkToFit="1"/>
    </xf>
    <xf numFmtId="0" fontId="7" fillId="5" borderId="1" xfId="0" applyFont="1" applyFill="1" applyBorder="1" applyAlignment="1">
      <alignment horizontal="left" shrinkToFit="1"/>
    </xf>
    <xf numFmtId="0" fontId="6" fillId="0" borderId="4" xfId="0" applyFont="1" applyBorder="1" applyAlignment="1">
      <alignment horizontal="left" shrinkToFit="1"/>
    </xf>
    <xf numFmtId="0" fontId="6" fillId="0" borderId="8" xfId="0" applyFont="1" applyBorder="1" applyAlignment="1">
      <alignment horizontal="left" shrinkToFit="1"/>
    </xf>
    <xf numFmtId="0" fontId="0" fillId="0" borderId="8" xfId="0" applyFont="1" applyBorder="1" applyAlignment="1">
      <alignment horizontal="left" shrinkToFit="1"/>
    </xf>
    <xf numFmtId="0" fontId="0" fillId="0" borderId="3" xfId="0" applyFont="1" applyBorder="1" applyAlignment="1">
      <alignment horizontal="left" shrinkToFi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7" fillId="2" borderId="1" xfId="0" applyFont="1" applyFill="1" applyBorder="1" applyAlignment="1">
      <alignment horizontal="left" shrinkToFi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shrinkToFit="1"/>
    </xf>
    <xf numFmtId="0" fontId="7" fillId="0" borderId="1" xfId="0" applyFont="1" applyFill="1" applyBorder="1" applyAlignment="1">
      <alignment horizontal="left" shrinkToFit="1"/>
    </xf>
    <xf numFmtId="0" fontId="6" fillId="0" borderId="4" xfId="0" applyFont="1" applyBorder="1" applyAlignment="1">
      <alignment horizontal="center" shrinkToFit="1"/>
    </xf>
    <xf numFmtId="0" fontId="6" fillId="0" borderId="8" xfId="0" applyFont="1" applyBorder="1" applyAlignment="1">
      <alignment horizontal="center" shrinkToFit="1"/>
    </xf>
    <xf numFmtId="0" fontId="6" fillId="0" borderId="3" xfId="0" applyFont="1" applyBorder="1" applyAlignment="1">
      <alignment horizontal="center" shrinkToFit="1"/>
    </xf>
    <xf numFmtId="0" fontId="3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shrinkToFit="1"/>
    </xf>
    <xf numFmtId="0" fontId="8" fillId="0" borderId="8" xfId="0" applyFont="1" applyBorder="1" applyAlignment="1">
      <alignment horizontal="center" shrinkToFit="1"/>
    </xf>
    <xf numFmtId="0" fontId="8" fillId="0" borderId="3" xfId="0" applyFont="1" applyBorder="1" applyAlignment="1">
      <alignment horizontal="center" shrinkToFit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" xfId="0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9" xfId="0" applyBorder="1" applyAlignment="1">
      <alignment shrinkToFit="1"/>
    </xf>
    <xf numFmtId="0" fontId="0" fillId="0" borderId="10" xfId="0" applyBorder="1" applyAlignment="1">
      <alignment shrinkToFit="1"/>
    </xf>
    <xf numFmtId="0" fontId="0" fillId="0" borderId="11" xfId="0" applyBorder="1" applyAlignment="1">
      <alignment shrinkToFit="1"/>
    </xf>
    <xf numFmtId="0" fontId="0" fillId="0" borderId="12" xfId="0" applyBorder="1" applyAlignment="1">
      <alignment shrinkToFit="1"/>
    </xf>
    <xf numFmtId="0" fontId="6" fillId="0" borderId="3" xfId="0" applyFont="1" applyBorder="1" applyAlignment="1">
      <alignment horizontal="left" shrinkToFit="1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53</xdr:row>
      <xdr:rowOff>9525</xdr:rowOff>
    </xdr:from>
    <xdr:to>
      <xdr:col>11</xdr:col>
      <xdr:colOff>581025</xdr:colOff>
      <xdr:row>63</xdr:row>
      <xdr:rowOff>200025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57150" y="11839575"/>
          <a:ext cx="8867775" cy="2381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XX-INSERT COMPANY STANDARD (delete this line)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9525</xdr:rowOff>
    </xdr:from>
    <xdr:to>
      <xdr:col>11</xdr:col>
      <xdr:colOff>571500</xdr:colOff>
      <xdr:row>63</xdr:row>
      <xdr:rowOff>200025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0" y="10344150"/>
          <a:ext cx="8820150" cy="2162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28575</xdr:rowOff>
    </xdr:from>
    <xdr:to>
      <xdr:col>14</xdr:col>
      <xdr:colOff>0</xdr:colOff>
      <xdr:row>64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2106275"/>
          <a:ext cx="10163175" cy="2190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tabSelected="1" workbookViewId="0" topLeftCell="A1">
      <selection activeCell="B2" sqref="B2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4" width="9.28125" style="0" customWidth="1"/>
    <col min="5" max="5" width="10.7109375" style="0" customWidth="1"/>
    <col min="6" max="10" width="9.28125" style="0" customWidth="1"/>
  </cols>
  <sheetData>
    <row r="1" spans="1:12" ht="51" customHeigh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2"/>
    </row>
    <row r="2" spans="1:12" ht="25.5" customHeight="1">
      <c r="A2" s="18" t="s">
        <v>49</v>
      </c>
      <c r="B2" s="19"/>
      <c r="C2" s="58" t="s">
        <v>52</v>
      </c>
      <c r="D2" s="58"/>
      <c r="E2" s="28"/>
      <c r="F2" s="55" t="s">
        <v>44</v>
      </c>
      <c r="G2" s="55"/>
      <c r="H2" s="56"/>
      <c r="I2" s="56"/>
      <c r="J2" s="56"/>
      <c r="K2" s="57"/>
      <c r="L2" s="57"/>
    </row>
    <row r="3" spans="1:12" ht="24.75" customHeight="1">
      <c r="A3" s="18" t="s">
        <v>41</v>
      </c>
      <c r="B3" s="19"/>
      <c r="C3" s="58" t="s">
        <v>53</v>
      </c>
      <c r="D3" s="58"/>
      <c r="E3" s="19"/>
      <c r="F3" s="20" t="s">
        <v>45</v>
      </c>
      <c r="G3" s="22"/>
      <c r="H3" s="56"/>
      <c r="I3" s="56"/>
      <c r="J3" s="56"/>
      <c r="K3" s="57"/>
      <c r="L3" s="57"/>
    </row>
    <row r="4" spans="1:12" ht="24.75" customHeight="1">
      <c r="A4" s="18" t="s">
        <v>50</v>
      </c>
      <c r="B4" s="71"/>
      <c r="C4" s="72"/>
      <c r="D4" s="72"/>
      <c r="E4" s="72"/>
      <c r="F4" s="72"/>
      <c r="G4" s="72"/>
      <c r="H4" s="72"/>
      <c r="I4" s="72"/>
      <c r="J4" s="72"/>
      <c r="K4" s="73"/>
      <c r="L4" s="74"/>
    </row>
    <row r="5" spans="1:12" ht="30.75" customHeight="1">
      <c r="A5" s="75" t="s">
        <v>54</v>
      </c>
      <c r="B5" s="75"/>
      <c r="C5" s="75"/>
      <c r="D5" s="75"/>
      <c r="E5" s="75"/>
      <c r="F5" s="75"/>
      <c r="G5" s="75"/>
      <c r="H5" s="75"/>
      <c r="I5" s="75"/>
      <c r="J5" s="75"/>
      <c r="K5" s="76"/>
      <c r="L5" s="76"/>
    </row>
    <row r="6" spans="1:12" ht="32.25" customHeight="1">
      <c r="A6" s="78" t="s">
        <v>51</v>
      </c>
      <c r="B6" s="79"/>
      <c r="C6" s="1" t="s">
        <v>11</v>
      </c>
      <c r="D6" s="2" t="s">
        <v>42</v>
      </c>
      <c r="E6" s="4" t="s">
        <v>43</v>
      </c>
      <c r="F6" s="67" t="s">
        <v>46</v>
      </c>
      <c r="G6" s="68"/>
      <c r="H6" s="68"/>
      <c r="I6" s="68"/>
      <c r="J6" s="68"/>
      <c r="K6" s="69"/>
      <c r="L6" s="70"/>
    </row>
    <row r="7" spans="1:12" ht="15.75" customHeight="1">
      <c r="A7" s="47" t="s">
        <v>72</v>
      </c>
      <c r="B7" s="47"/>
      <c r="C7" s="6"/>
      <c r="D7" s="6"/>
      <c r="E7" s="7"/>
      <c r="F7" s="77"/>
      <c r="G7" s="77"/>
      <c r="H7" s="77"/>
      <c r="I7" s="77"/>
      <c r="J7" s="77"/>
      <c r="K7" s="76"/>
      <c r="L7" s="76"/>
    </row>
    <row r="8" spans="1:12" ht="15.75" customHeight="1">
      <c r="A8" s="49" t="s">
        <v>17</v>
      </c>
      <c r="B8" s="50"/>
      <c r="C8" s="6"/>
      <c r="D8" s="6"/>
      <c r="E8" s="7"/>
      <c r="F8" s="77"/>
      <c r="G8" s="77"/>
      <c r="H8" s="77"/>
      <c r="I8" s="77"/>
      <c r="J8" s="77"/>
      <c r="K8" s="76"/>
      <c r="L8" s="76"/>
    </row>
    <row r="9" spans="1:12" ht="15.75" customHeight="1">
      <c r="A9" s="49" t="s">
        <v>73</v>
      </c>
      <c r="B9" s="50"/>
      <c r="C9" s="6"/>
      <c r="D9" s="6"/>
      <c r="E9" s="7"/>
      <c r="F9" s="77"/>
      <c r="G9" s="77"/>
      <c r="H9" s="77"/>
      <c r="I9" s="77"/>
      <c r="J9" s="77"/>
      <c r="K9" s="76"/>
      <c r="L9" s="76"/>
    </row>
    <row r="10" spans="1:12" ht="15.75" customHeight="1">
      <c r="A10" s="63" t="s">
        <v>1</v>
      </c>
      <c r="B10" s="92"/>
      <c r="C10" s="6"/>
      <c r="D10" s="6"/>
      <c r="E10" s="7"/>
      <c r="F10" s="77"/>
      <c r="G10" s="77"/>
      <c r="H10" s="77"/>
      <c r="I10" s="77"/>
      <c r="J10" s="77"/>
      <c r="K10" s="76"/>
      <c r="L10" s="76"/>
    </row>
    <row r="11" spans="1:12" ht="15.75" customHeight="1">
      <c r="A11" s="63" t="s">
        <v>8</v>
      </c>
      <c r="B11" s="92"/>
      <c r="C11" s="6"/>
      <c r="D11" s="6"/>
      <c r="E11" s="7"/>
      <c r="F11" s="77"/>
      <c r="G11" s="77"/>
      <c r="H11" s="77"/>
      <c r="I11" s="77"/>
      <c r="J11" s="77"/>
      <c r="K11" s="76"/>
      <c r="L11" s="76"/>
    </row>
    <row r="12" spans="1:12" ht="15.75" customHeight="1">
      <c r="A12" s="63" t="s">
        <v>71</v>
      </c>
      <c r="B12" s="92"/>
      <c r="C12" s="6"/>
      <c r="D12" s="6"/>
      <c r="E12" s="7"/>
      <c r="F12" s="77"/>
      <c r="G12" s="77"/>
      <c r="H12" s="77"/>
      <c r="I12" s="77"/>
      <c r="J12" s="77"/>
      <c r="K12" s="76"/>
      <c r="L12" s="76"/>
    </row>
    <row r="13" spans="1:12" ht="15.75" customHeight="1">
      <c r="A13" s="63" t="s">
        <v>9</v>
      </c>
      <c r="B13" s="92"/>
      <c r="C13" s="6"/>
      <c r="D13" s="6"/>
      <c r="E13" s="7"/>
      <c r="F13" s="77"/>
      <c r="G13" s="77"/>
      <c r="H13" s="77"/>
      <c r="I13" s="77"/>
      <c r="J13" s="77"/>
      <c r="K13" s="76"/>
      <c r="L13" s="76"/>
    </row>
    <row r="14" spans="1:12" ht="15.75" customHeight="1">
      <c r="A14" s="80" t="s">
        <v>12</v>
      </c>
      <c r="B14" s="81"/>
      <c r="C14" s="6"/>
      <c r="D14" s="6"/>
      <c r="E14" s="7"/>
      <c r="F14" s="77"/>
      <c r="G14" s="77"/>
      <c r="H14" s="77"/>
      <c r="I14" s="77"/>
      <c r="J14" s="77"/>
      <c r="K14" s="76"/>
      <c r="L14" s="76"/>
    </row>
    <row r="15" spans="1:12" ht="15.75" customHeight="1">
      <c r="A15" s="86" t="s">
        <v>13</v>
      </c>
      <c r="B15" s="87"/>
      <c r="C15" s="30"/>
      <c r="D15" s="6"/>
      <c r="E15" s="7"/>
      <c r="F15" s="77"/>
      <c r="G15" s="77"/>
      <c r="H15" s="77"/>
      <c r="I15" s="77"/>
      <c r="J15" s="77"/>
      <c r="K15" s="76"/>
      <c r="L15" s="76"/>
    </row>
    <row r="16" spans="1:12" ht="15.75" customHeight="1">
      <c r="A16" s="65" t="s">
        <v>14</v>
      </c>
      <c r="B16" s="66"/>
      <c r="C16" s="6"/>
      <c r="D16" s="6"/>
      <c r="E16" s="7"/>
      <c r="F16" s="77"/>
      <c r="G16" s="77"/>
      <c r="H16" s="77"/>
      <c r="I16" s="77"/>
      <c r="J16" s="77"/>
      <c r="K16" s="76"/>
      <c r="L16" s="76"/>
    </row>
    <row r="17" spans="1:12" ht="15.75" customHeight="1">
      <c r="A17" s="82" t="s">
        <v>15</v>
      </c>
      <c r="B17" s="83"/>
      <c r="C17" s="6"/>
      <c r="D17" s="6"/>
      <c r="E17" s="7"/>
      <c r="F17" s="77"/>
      <c r="G17" s="77"/>
      <c r="H17" s="77"/>
      <c r="I17" s="77"/>
      <c r="J17" s="77"/>
      <c r="K17" s="76"/>
      <c r="L17" s="76"/>
    </row>
    <row r="18" spans="1:12" ht="15.75" customHeight="1">
      <c r="A18" s="84" t="s">
        <v>16</v>
      </c>
      <c r="B18" s="85"/>
      <c r="C18" s="6"/>
      <c r="D18" s="6"/>
      <c r="E18" s="7"/>
      <c r="F18" s="77"/>
      <c r="G18" s="77"/>
      <c r="H18" s="77"/>
      <c r="I18" s="77"/>
      <c r="J18" s="77"/>
      <c r="K18" s="76"/>
      <c r="L18" s="76"/>
    </row>
    <row r="19" spans="1:12" ht="15.75" customHeight="1">
      <c r="A19" s="80" t="s">
        <v>18</v>
      </c>
      <c r="B19" s="81"/>
      <c r="C19" s="6"/>
      <c r="D19" s="6"/>
      <c r="E19" s="7"/>
      <c r="F19" s="77"/>
      <c r="G19" s="77"/>
      <c r="H19" s="77"/>
      <c r="I19" s="77"/>
      <c r="J19" s="77"/>
      <c r="K19" s="76"/>
      <c r="L19" s="76"/>
    </row>
    <row r="20" spans="1:12" ht="15.75" customHeight="1">
      <c r="A20" s="86" t="s">
        <v>19</v>
      </c>
      <c r="B20" s="87"/>
      <c r="C20" s="6"/>
      <c r="D20" s="6"/>
      <c r="E20" s="7"/>
      <c r="F20" s="77"/>
      <c r="G20" s="77"/>
      <c r="H20" s="77"/>
      <c r="I20" s="77"/>
      <c r="J20" s="77"/>
      <c r="K20" s="76"/>
      <c r="L20" s="76"/>
    </row>
    <row r="21" spans="1:12" ht="15.75" customHeight="1">
      <c r="A21" s="65" t="s">
        <v>20</v>
      </c>
      <c r="B21" s="66"/>
      <c r="C21" s="6"/>
      <c r="D21" s="6"/>
      <c r="E21" s="7"/>
      <c r="F21" s="77"/>
      <c r="G21" s="77"/>
      <c r="H21" s="77"/>
      <c r="I21" s="77"/>
      <c r="J21" s="77"/>
      <c r="K21" s="76"/>
      <c r="L21" s="76"/>
    </row>
    <row r="22" spans="1:12" ht="15.75" customHeight="1">
      <c r="A22" s="82" t="s">
        <v>21</v>
      </c>
      <c r="B22" s="83"/>
      <c r="C22" s="6"/>
      <c r="D22" s="6"/>
      <c r="E22" s="7"/>
      <c r="F22" s="77"/>
      <c r="G22" s="77"/>
      <c r="H22" s="77"/>
      <c r="I22" s="77"/>
      <c r="J22" s="77"/>
      <c r="K22" s="76"/>
      <c r="L22" s="76"/>
    </row>
    <row r="23" spans="1:12" ht="15.75" customHeight="1">
      <c r="A23" s="84" t="s">
        <v>22</v>
      </c>
      <c r="B23" s="85"/>
      <c r="C23" s="6"/>
      <c r="D23" s="6"/>
      <c r="E23" s="7"/>
      <c r="F23" s="77"/>
      <c r="G23" s="77"/>
      <c r="H23" s="77"/>
      <c r="I23" s="77"/>
      <c r="J23" s="77"/>
      <c r="K23" s="76"/>
      <c r="L23" s="76"/>
    </row>
    <row r="24" spans="1:12" ht="15.75" customHeight="1">
      <c r="A24" s="80" t="s">
        <v>23</v>
      </c>
      <c r="B24" s="81"/>
      <c r="C24" s="6"/>
      <c r="D24" s="6"/>
      <c r="E24" s="7"/>
      <c r="F24" s="77"/>
      <c r="G24" s="77"/>
      <c r="H24" s="77"/>
      <c r="I24" s="77"/>
      <c r="J24" s="77"/>
      <c r="K24" s="76"/>
      <c r="L24" s="76"/>
    </row>
    <row r="25" spans="1:12" ht="15.75" customHeight="1">
      <c r="A25" s="86" t="s">
        <v>24</v>
      </c>
      <c r="B25" s="87"/>
      <c r="C25" s="6"/>
      <c r="D25" s="6"/>
      <c r="E25" s="29"/>
      <c r="F25" s="77"/>
      <c r="G25" s="77"/>
      <c r="H25" s="77"/>
      <c r="I25" s="77"/>
      <c r="J25" s="77"/>
      <c r="K25" s="76"/>
      <c r="L25" s="76"/>
    </row>
    <row r="26" spans="1:12" ht="15.75" customHeight="1">
      <c r="A26" s="65" t="s">
        <v>25</v>
      </c>
      <c r="B26" s="66"/>
      <c r="C26" s="6"/>
      <c r="D26" s="6"/>
      <c r="E26" s="29"/>
      <c r="F26" s="77"/>
      <c r="G26" s="77"/>
      <c r="H26" s="77"/>
      <c r="I26" s="77"/>
      <c r="J26" s="77"/>
      <c r="K26" s="76"/>
      <c r="L26" s="76"/>
    </row>
    <row r="27" spans="1:12" ht="15.75" customHeight="1">
      <c r="A27" s="82" t="s">
        <v>26</v>
      </c>
      <c r="B27" s="83"/>
      <c r="C27" s="6"/>
      <c r="D27" s="6"/>
      <c r="E27" s="29"/>
      <c r="F27" s="77"/>
      <c r="G27" s="77"/>
      <c r="H27" s="77"/>
      <c r="I27" s="77"/>
      <c r="J27" s="77"/>
      <c r="K27" s="76"/>
      <c r="L27" s="76"/>
    </row>
    <row r="28" spans="1:12" ht="15.75" customHeight="1">
      <c r="A28" s="84" t="s">
        <v>27</v>
      </c>
      <c r="B28" s="85"/>
      <c r="C28" s="6"/>
      <c r="D28" s="6"/>
      <c r="E28" s="29"/>
      <c r="F28" s="77"/>
      <c r="G28" s="77"/>
      <c r="H28" s="77"/>
      <c r="I28" s="77"/>
      <c r="J28" s="77"/>
      <c r="K28" s="76"/>
      <c r="L28" s="76"/>
    </row>
    <row r="29" spans="1:12" ht="15.75" customHeight="1">
      <c r="A29" s="80" t="s">
        <v>28</v>
      </c>
      <c r="B29" s="81"/>
      <c r="C29" s="6"/>
      <c r="D29" s="6"/>
      <c r="E29" s="29"/>
      <c r="F29" s="77"/>
      <c r="G29" s="77"/>
      <c r="H29" s="77"/>
      <c r="I29" s="77"/>
      <c r="J29" s="77"/>
      <c r="K29" s="76"/>
      <c r="L29" s="76"/>
    </row>
    <row r="30" spans="1:12" ht="15.75" customHeight="1">
      <c r="A30" s="86" t="s">
        <v>37</v>
      </c>
      <c r="B30" s="87"/>
      <c r="C30" s="6"/>
      <c r="D30" s="6"/>
      <c r="E30" s="29"/>
      <c r="F30" s="77"/>
      <c r="G30" s="77"/>
      <c r="H30" s="77"/>
      <c r="I30" s="77"/>
      <c r="J30" s="77"/>
      <c r="K30" s="76"/>
      <c r="L30" s="76"/>
    </row>
    <row r="31" spans="1:12" ht="15.75" customHeight="1">
      <c r="A31" s="65" t="s">
        <v>29</v>
      </c>
      <c r="B31" s="66"/>
      <c r="C31" s="6"/>
      <c r="D31" s="6"/>
      <c r="E31" s="29"/>
      <c r="F31" s="77"/>
      <c r="G31" s="77"/>
      <c r="H31" s="77"/>
      <c r="I31" s="77"/>
      <c r="J31" s="77"/>
      <c r="K31" s="76"/>
      <c r="L31" s="76"/>
    </row>
    <row r="32" spans="1:12" ht="15.75" customHeight="1">
      <c r="A32" s="82" t="s">
        <v>30</v>
      </c>
      <c r="B32" s="83"/>
      <c r="C32" s="6"/>
      <c r="D32" s="6"/>
      <c r="E32" s="29"/>
      <c r="F32" s="77"/>
      <c r="G32" s="77"/>
      <c r="H32" s="77"/>
      <c r="I32" s="77"/>
      <c r="J32" s="77"/>
      <c r="K32" s="76"/>
      <c r="L32" s="76"/>
    </row>
    <row r="33" spans="1:12" ht="15.75" customHeight="1">
      <c r="A33" s="84" t="s">
        <v>31</v>
      </c>
      <c r="B33" s="85"/>
      <c r="C33" s="6"/>
      <c r="D33" s="6"/>
      <c r="E33" s="29"/>
      <c r="F33" s="77"/>
      <c r="G33" s="77"/>
      <c r="H33" s="77"/>
      <c r="I33" s="77"/>
      <c r="J33" s="77"/>
      <c r="K33" s="76"/>
      <c r="L33" s="76"/>
    </row>
    <row r="34" spans="1:12" ht="15.75" customHeight="1">
      <c r="A34" s="80" t="s">
        <v>32</v>
      </c>
      <c r="B34" s="81"/>
      <c r="C34" s="6"/>
      <c r="D34" s="6"/>
      <c r="E34" s="29"/>
      <c r="F34" s="77"/>
      <c r="G34" s="77"/>
      <c r="H34" s="77"/>
      <c r="I34" s="77"/>
      <c r="J34" s="77"/>
      <c r="K34" s="76"/>
      <c r="L34" s="76"/>
    </row>
    <row r="35" spans="1:12" ht="15.75" customHeight="1">
      <c r="A35" s="86" t="s">
        <v>33</v>
      </c>
      <c r="B35" s="87"/>
      <c r="C35" s="6"/>
      <c r="D35" s="6"/>
      <c r="E35" s="29"/>
      <c r="F35" s="77"/>
      <c r="G35" s="77"/>
      <c r="H35" s="77"/>
      <c r="I35" s="77"/>
      <c r="J35" s="77"/>
      <c r="K35" s="76"/>
      <c r="L35" s="76"/>
    </row>
    <row r="36" spans="1:12" ht="15.75" customHeight="1">
      <c r="A36" s="65" t="s">
        <v>34</v>
      </c>
      <c r="B36" s="66"/>
      <c r="C36" s="6"/>
      <c r="D36" s="6"/>
      <c r="E36" s="29"/>
      <c r="F36" s="77"/>
      <c r="G36" s="77"/>
      <c r="H36" s="77"/>
      <c r="I36" s="77"/>
      <c r="J36" s="77"/>
      <c r="K36" s="76"/>
      <c r="L36" s="76"/>
    </row>
    <row r="37" spans="1:12" ht="15.75" customHeight="1">
      <c r="A37" s="82" t="s">
        <v>35</v>
      </c>
      <c r="B37" s="83"/>
      <c r="C37" s="6"/>
      <c r="D37" s="6"/>
      <c r="E37" s="29"/>
      <c r="F37" s="77"/>
      <c r="G37" s="77"/>
      <c r="H37" s="77"/>
      <c r="I37" s="77"/>
      <c r="J37" s="77"/>
      <c r="K37" s="76"/>
      <c r="L37" s="76"/>
    </row>
    <row r="38" spans="1:12" ht="16.5" customHeight="1">
      <c r="A38" s="84" t="s">
        <v>36</v>
      </c>
      <c r="B38" s="85"/>
      <c r="C38" s="6"/>
      <c r="D38" s="6"/>
      <c r="E38" s="7"/>
      <c r="F38" s="77"/>
      <c r="G38" s="77"/>
      <c r="H38" s="77"/>
      <c r="I38" s="77"/>
      <c r="J38" s="77"/>
      <c r="K38" s="76"/>
      <c r="L38" s="76"/>
    </row>
    <row r="39" spans="1:12" ht="15.75" customHeight="1">
      <c r="A39" s="63" t="s">
        <v>62</v>
      </c>
      <c r="B39" s="64"/>
      <c r="C39" s="6"/>
      <c r="D39" s="6"/>
      <c r="E39" s="7"/>
      <c r="F39" s="77"/>
      <c r="G39" s="77"/>
      <c r="H39" s="77"/>
      <c r="I39" s="77"/>
      <c r="J39" s="77"/>
      <c r="K39" s="76"/>
      <c r="L39" s="76"/>
    </row>
    <row r="40" spans="1:12" ht="15.75" customHeight="1">
      <c r="A40" s="63" t="s">
        <v>63</v>
      </c>
      <c r="B40" s="64"/>
      <c r="C40" s="6"/>
      <c r="D40" s="6"/>
      <c r="E40" s="7"/>
      <c r="F40" s="77"/>
      <c r="G40" s="77"/>
      <c r="H40" s="77"/>
      <c r="I40" s="77"/>
      <c r="J40" s="77"/>
      <c r="K40" s="76"/>
      <c r="L40" s="76"/>
    </row>
    <row r="41" spans="1:12" ht="15.75" customHeight="1">
      <c r="A41" s="63" t="s">
        <v>64</v>
      </c>
      <c r="B41" s="64"/>
      <c r="C41" s="6"/>
      <c r="D41" s="6"/>
      <c r="E41" s="7"/>
      <c r="F41" s="77"/>
      <c r="G41" s="77"/>
      <c r="H41" s="77"/>
      <c r="I41" s="77"/>
      <c r="J41" s="77"/>
      <c r="K41" s="76"/>
      <c r="L41" s="76"/>
    </row>
    <row r="42" spans="1:12" ht="15.75" customHeight="1">
      <c r="A42" s="63" t="s">
        <v>65</v>
      </c>
      <c r="B42" s="64"/>
      <c r="C42" s="6"/>
      <c r="D42" s="6"/>
      <c r="E42" s="7"/>
      <c r="F42" s="77"/>
      <c r="G42" s="77"/>
      <c r="H42" s="77"/>
      <c r="I42" s="77"/>
      <c r="J42" s="77"/>
      <c r="K42" s="76"/>
      <c r="L42" s="76"/>
    </row>
    <row r="43" spans="1:12" ht="15.75" customHeight="1">
      <c r="A43" s="51" t="s">
        <v>66</v>
      </c>
      <c r="B43" s="52"/>
      <c r="C43" s="6"/>
      <c r="D43" s="6"/>
      <c r="E43" s="7"/>
      <c r="F43" s="77"/>
      <c r="G43" s="77"/>
      <c r="H43" s="77"/>
      <c r="I43" s="77"/>
      <c r="J43" s="77"/>
      <c r="K43" s="76"/>
      <c r="L43" s="76"/>
    </row>
    <row r="44" spans="1:12" ht="15.75" customHeight="1">
      <c r="A44" s="51" t="s">
        <v>67</v>
      </c>
      <c r="B44" s="52"/>
      <c r="C44" s="6"/>
      <c r="D44" s="6"/>
      <c r="E44" s="7"/>
      <c r="F44" s="77"/>
      <c r="G44" s="77"/>
      <c r="H44" s="77"/>
      <c r="I44" s="77"/>
      <c r="J44" s="77"/>
      <c r="K44" s="76"/>
      <c r="L44" s="76"/>
    </row>
    <row r="45" spans="1:12" ht="15.75" customHeight="1">
      <c r="A45" s="51" t="s">
        <v>68</v>
      </c>
      <c r="B45" s="93"/>
      <c r="C45" s="6"/>
      <c r="D45" s="6"/>
      <c r="E45" s="7"/>
      <c r="F45" s="77"/>
      <c r="G45" s="77"/>
      <c r="H45" s="77"/>
      <c r="I45" s="77"/>
      <c r="J45" s="77"/>
      <c r="K45" s="76"/>
      <c r="L45" s="76"/>
    </row>
    <row r="46" spans="1:12" ht="15.75" customHeight="1">
      <c r="A46" s="51" t="s">
        <v>69</v>
      </c>
      <c r="B46" s="89"/>
      <c r="C46" s="6"/>
      <c r="D46" s="6"/>
      <c r="E46" s="7"/>
      <c r="F46" s="77"/>
      <c r="G46" s="77"/>
      <c r="H46" s="77"/>
      <c r="I46" s="77"/>
      <c r="J46" s="77"/>
      <c r="K46" s="76"/>
      <c r="L46" s="76"/>
    </row>
    <row r="47" spans="1:12" ht="15.75" customHeight="1">
      <c r="A47" s="63" t="s">
        <v>40</v>
      </c>
      <c r="B47" s="64"/>
      <c r="C47" s="6"/>
      <c r="D47" s="6"/>
      <c r="E47" s="7"/>
      <c r="F47" s="53" t="s">
        <v>56</v>
      </c>
      <c r="G47" s="54"/>
      <c r="H47" s="48"/>
      <c r="I47" s="48"/>
      <c r="J47" s="48"/>
      <c r="K47" s="48"/>
      <c r="L47" s="48"/>
    </row>
    <row r="48" spans="1:12" ht="15.75" customHeight="1">
      <c r="A48" s="63" t="s">
        <v>38</v>
      </c>
      <c r="B48" s="64"/>
      <c r="C48" s="6"/>
      <c r="D48" s="6"/>
      <c r="E48" s="7"/>
      <c r="F48" s="54"/>
      <c r="G48" s="54"/>
      <c r="H48" s="46"/>
      <c r="I48" s="47"/>
      <c r="J48" s="47"/>
      <c r="K48" s="48"/>
      <c r="L48" s="48"/>
    </row>
    <row r="49" spans="1:12" ht="15.75" customHeight="1">
      <c r="A49" s="51" t="s">
        <v>70</v>
      </c>
      <c r="B49" s="89"/>
      <c r="C49" s="6"/>
      <c r="D49" s="6"/>
      <c r="E49" s="7"/>
      <c r="F49" s="54"/>
      <c r="G49" s="54"/>
      <c r="H49" s="46"/>
      <c r="I49" s="47"/>
      <c r="J49" s="47"/>
      <c r="K49" s="48"/>
      <c r="L49" s="48"/>
    </row>
    <row r="50" spans="1:12" ht="15.75" customHeight="1">
      <c r="A50" s="51" t="s">
        <v>39</v>
      </c>
      <c r="B50" s="89"/>
      <c r="C50" s="6"/>
      <c r="D50" s="6"/>
      <c r="E50" s="7"/>
      <c r="F50" s="53" t="s">
        <v>55</v>
      </c>
      <c r="G50" s="54"/>
      <c r="H50" s="46"/>
      <c r="I50" s="47"/>
      <c r="J50" s="47"/>
      <c r="K50" s="48"/>
      <c r="L50" s="48"/>
    </row>
    <row r="51" spans="1:12" ht="15.75" customHeight="1">
      <c r="A51" s="63" t="s">
        <v>48</v>
      </c>
      <c r="B51" s="89"/>
      <c r="C51" s="6"/>
      <c r="D51" s="6"/>
      <c r="E51" s="7"/>
      <c r="F51" s="54"/>
      <c r="G51" s="54"/>
      <c r="H51" s="46"/>
      <c r="I51" s="47"/>
      <c r="J51" s="47"/>
      <c r="K51" s="48"/>
      <c r="L51" s="48"/>
    </row>
    <row r="52" spans="1:12" ht="15.75" customHeight="1">
      <c r="A52" s="49" t="s">
        <v>10</v>
      </c>
      <c r="B52" s="89"/>
      <c r="C52" s="6"/>
      <c r="D52" s="6"/>
      <c r="E52" s="7"/>
      <c r="F52" s="54"/>
      <c r="G52" s="54"/>
      <c r="H52" s="46"/>
      <c r="I52" s="47"/>
      <c r="J52" s="47"/>
      <c r="K52" s="48"/>
      <c r="L52" s="48"/>
    </row>
    <row r="53" spans="1:13" ht="17.25" customHeight="1">
      <c r="A53" s="16" t="s">
        <v>47</v>
      </c>
      <c r="B53" s="90" t="s">
        <v>60</v>
      </c>
      <c r="C53" s="90"/>
      <c r="D53" s="90"/>
      <c r="E53" s="90"/>
      <c r="F53" s="90"/>
      <c r="G53" s="91"/>
      <c r="H53" s="91"/>
      <c r="I53" s="91"/>
      <c r="J53" s="91"/>
      <c r="K53" s="91"/>
      <c r="L53" s="91"/>
      <c r="M53" s="13"/>
    </row>
    <row r="54" spans="1:12" ht="17.25" customHeight="1">
      <c r="A54" s="88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</row>
    <row r="55" spans="1:12" ht="17.25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</row>
    <row r="56" spans="1:12" ht="17.25" customHeight="1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</row>
    <row r="57" spans="1:12" ht="17.2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</row>
    <row r="58" spans="1:12" ht="17.25" customHeight="1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</row>
    <row r="59" spans="1:12" ht="17.25" customHeight="1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</row>
    <row r="60" spans="1:12" ht="17.25" customHeight="1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</row>
    <row r="61" spans="1:12" ht="17.25" customHeight="1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</row>
    <row r="62" spans="1:12" ht="17.2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</row>
    <row r="63" spans="1:12" ht="17.25" customHeight="1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</row>
    <row r="64" spans="1:12" ht="17.25" customHeight="1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5" spans="1:10" ht="17.25" customHeight="1">
      <c r="A65" s="3"/>
      <c r="B65" s="3"/>
      <c r="C65" s="3"/>
      <c r="D65" s="3"/>
      <c r="E65" s="3"/>
      <c r="F65" s="3"/>
      <c r="G65" s="3"/>
      <c r="H65" s="3"/>
      <c r="I65" s="5"/>
      <c r="J65" s="5"/>
    </row>
    <row r="66" spans="1:10" ht="17.25" customHeight="1">
      <c r="A66" s="3"/>
      <c r="B66" s="3"/>
      <c r="C66" s="3"/>
      <c r="D66" s="3"/>
      <c r="E66" s="3"/>
      <c r="F66" s="3"/>
      <c r="G66" s="3"/>
      <c r="H66" s="3"/>
      <c r="I66" s="5"/>
      <c r="J66" s="5"/>
    </row>
    <row r="67" spans="1:10" ht="17.25" customHeight="1">
      <c r="A67" s="3"/>
      <c r="B67" s="3"/>
      <c r="C67" s="3"/>
      <c r="D67" s="3"/>
      <c r="E67" s="3"/>
      <c r="F67" s="3"/>
      <c r="G67" s="3"/>
      <c r="H67" s="3"/>
      <c r="I67" s="5"/>
      <c r="J67" s="5"/>
    </row>
    <row r="68" spans="1:10" ht="17.25" customHeight="1">
      <c r="A68" s="3"/>
      <c r="B68" s="3"/>
      <c r="C68" s="3"/>
      <c r="D68" s="3"/>
      <c r="E68" s="3"/>
      <c r="F68" s="3"/>
      <c r="G68" s="3"/>
      <c r="H68" s="3"/>
      <c r="I68" s="5"/>
      <c r="J68" s="5"/>
    </row>
    <row r="69" spans="1:10" ht="17.25" customHeight="1">
      <c r="A69" s="3"/>
      <c r="B69" s="3"/>
      <c r="C69" s="3"/>
      <c r="D69" s="3"/>
      <c r="E69" s="3"/>
      <c r="F69" s="3"/>
      <c r="G69" s="3"/>
      <c r="H69" s="3"/>
      <c r="I69" s="5"/>
      <c r="J69" s="5"/>
    </row>
    <row r="70" spans="1:10" ht="17.25" customHeight="1">
      <c r="A70" s="3"/>
      <c r="B70" s="3"/>
      <c r="C70" s="3"/>
      <c r="D70" s="3"/>
      <c r="E70" s="3"/>
      <c r="F70" s="3"/>
      <c r="G70" s="3"/>
      <c r="H70" s="3"/>
      <c r="I70" s="5"/>
      <c r="J70" s="5"/>
    </row>
    <row r="71" spans="1:10" ht="17.25" customHeight="1">
      <c r="A71" s="3"/>
      <c r="B71" s="3"/>
      <c r="C71" s="3"/>
      <c r="D71" s="3"/>
      <c r="E71" s="3"/>
      <c r="F71" s="3"/>
      <c r="G71" s="3"/>
      <c r="H71" s="3"/>
      <c r="I71" s="5"/>
      <c r="J71" s="5"/>
    </row>
  </sheetData>
  <mergeCells count="67">
    <mergeCell ref="A19:B19"/>
    <mergeCell ref="A25:B25"/>
    <mergeCell ref="A51:B51"/>
    <mergeCell ref="A49:B49"/>
    <mergeCell ref="A48:B48"/>
    <mergeCell ref="A47:B47"/>
    <mergeCell ref="A45:B45"/>
    <mergeCell ref="A46:B46"/>
    <mergeCell ref="A50:B50"/>
    <mergeCell ref="A24:B24"/>
    <mergeCell ref="A14:B14"/>
    <mergeCell ref="A15:B15"/>
    <mergeCell ref="A16:B16"/>
    <mergeCell ref="A17:B17"/>
    <mergeCell ref="A18:B18"/>
    <mergeCell ref="A28:B28"/>
    <mergeCell ref="A20:B20"/>
    <mergeCell ref="A21:B21"/>
    <mergeCell ref="A22:B22"/>
    <mergeCell ref="A23:B23"/>
    <mergeCell ref="A38:B38"/>
    <mergeCell ref="A37:B37"/>
    <mergeCell ref="A54:L64"/>
    <mergeCell ref="A52:B52"/>
    <mergeCell ref="B53:L53"/>
    <mergeCell ref="A10:B10"/>
    <mergeCell ref="A11:B11"/>
    <mergeCell ref="A12:B12"/>
    <mergeCell ref="A13:B13"/>
    <mergeCell ref="A26:B26"/>
    <mergeCell ref="A27:B27"/>
    <mergeCell ref="A31:B31"/>
    <mergeCell ref="A32:B32"/>
    <mergeCell ref="A33:B33"/>
    <mergeCell ref="A34:B34"/>
    <mergeCell ref="A35:B35"/>
    <mergeCell ref="A30:B30"/>
    <mergeCell ref="A36:B36"/>
    <mergeCell ref="F6:L6"/>
    <mergeCell ref="A41:B41"/>
    <mergeCell ref="B4:L4"/>
    <mergeCell ref="A5:L5"/>
    <mergeCell ref="F7:L46"/>
    <mergeCell ref="A7:B7"/>
    <mergeCell ref="A6:B6"/>
    <mergeCell ref="A44:B44"/>
    <mergeCell ref="A29:B29"/>
    <mergeCell ref="H49:L49"/>
    <mergeCell ref="F2:G2"/>
    <mergeCell ref="H2:L2"/>
    <mergeCell ref="C2:D2"/>
    <mergeCell ref="C3:D3"/>
    <mergeCell ref="A1:L1"/>
    <mergeCell ref="H3:L3"/>
    <mergeCell ref="A42:B42"/>
    <mergeCell ref="A39:B39"/>
    <mergeCell ref="A40:B40"/>
    <mergeCell ref="H50:L50"/>
    <mergeCell ref="A9:B9"/>
    <mergeCell ref="A43:B43"/>
    <mergeCell ref="A8:B8"/>
    <mergeCell ref="H51:L51"/>
    <mergeCell ref="H52:L52"/>
    <mergeCell ref="F47:G49"/>
    <mergeCell ref="F50:G52"/>
    <mergeCell ref="H47:L47"/>
    <mergeCell ref="H48:L48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6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selection activeCell="A2" sqref="A2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4" width="9.28125" style="0" customWidth="1"/>
    <col min="5" max="5" width="10.7109375" style="0" customWidth="1"/>
    <col min="6" max="7" width="9.28125" style="0" customWidth="1"/>
    <col min="8" max="8" width="9.00390625" style="0" customWidth="1"/>
    <col min="9" max="10" width="9.28125" style="0" customWidth="1"/>
  </cols>
  <sheetData>
    <row r="1" spans="1:12" ht="51" customHeight="1">
      <c r="A1" s="95" t="str">
        <f>SPEC!A1</f>
        <v>MENS PANTS TECH PACK</v>
      </c>
      <c r="B1" s="95"/>
      <c r="C1" s="95"/>
      <c r="D1" s="95"/>
      <c r="E1" s="95"/>
      <c r="F1" s="95"/>
      <c r="G1" s="95"/>
      <c r="H1" s="95"/>
      <c r="I1" s="95"/>
      <c r="J1" s="95"/>
      <c r="K1" s="76"/>
      <c r="L1" s="76"/>
    </row>
    <row r="2" spans="1:12" ht="25.5" customHeight="1">
      <c r="A2" s="18" t="s">
        <v>49</v>
      </c>
      <c r="B2" s="19">
        <f>SPEC!B2</f>
        <v>0</v>
      </c>
      <c r="C2" s="58" t="s">
        <v>52</v>
      </c>
      <c r="D2" s="58"/>
      <c r="E2" s="21">
        <f>SPEC!E2</f>
        <v>0</v>
      </c>
      <c r="F2" s="55" t="s">
        <v>44</v>
      </c>
      <c r="G2" s="55"/>
      <c r="H2" s="56">
        <f>SPEC!H2</f>
        <v>0</v>
      </c>
      <c r="I2" s="56"/>
      <c r="J2" s="56"/>
      <c r="K2" s="96"/>
      <c r="L2" s="96"/>
    </row>
    <row r="3" spans="1:12" ht="24.75" customHeight="1">
      <c r="A3" s="18" t="s">
        <v>59</v>
      </c>
      <c r="B3" s="19">
        <f>SPEC!B3</f>
        <v>0</v>
      </c>
      <c r="C3" s="58" t="s">
        <v>53</v>
      </c>
      <c r="D3" s="58"/>
      <c r="E3" s="19">
        <f>SPEC!E3</f>
        <v>0</v>
      </c>
      <c r="F3" s="20" t="s">
        <v>45</v>
      </c>
      <c r="G3" s="22"/>
      <c r="H3" s="56">
        <f>SPEC!H3</f>
        <v>0</v>
      </c>
      <c r="I3" s="56"/>
      <c r="J3" s="56"/>
      <c r="K3" s="96"/>
      <c r="L3" s="96"/>
    </row>
    <row r="4" spans="1:12" ht="24.75" customHeight="1">
      <c r="A4" s="18" t="s">
        <v>50</v>
      </c>
      <c r="B4" s="97">
        <f>SPEC!B4</f>
        <v>0</v>
      </c>
      <c r="C4" s="97"/>
      <c r="D4" s="97"/>
      <c r="E4" s="97"/>
      <c r="F4" s="97"/>
      <c r="G4" s="97"/>
      <c r="H4" s="97"/>
      <c r="I4" s="97"/>
      <c r="J4" s="97"/>
      <c r="K4" s="96"/>
      <c r="L4" s="96"/>
    </row>
    <row r="5" spans="1:12" ht="30.75" customHeight="1">
      <c r="A5" s="75" t="s">
        <v>57</v>
      </c>
      <c r="B5" s="75"/>
      <c r="C5" s="75"/>
      <c r="D5" s="75"/>
      <c r="E5" s="75"/>
      <c r="F5" s="75"/>
      <c r="G5" s="75"/>
      <c r="H5" s="75"/>
      <c r="I5" s="75"/>
      <c r="J5" s="75"/>
      <c r="K5" s="76"/>
      <c r="L5" s="76"/>
    </row>
    <row r="6" spans="1:12" ht="32.25" customHeight="1">
      <c r="A6" s="94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17.25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ht="17.2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ht="17.25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</row>
    <row r="10" spans="1:12" ht="17.2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12" ht="17.25" customHeight="1">
      <c r="A11" s="76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</row>
    <row r="12" spans="1:12" ht="17.2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</row>
    <row r="13" spans="1:12" ht="17.25" customHeight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17.25" customHeight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</row>
    <row r="15" spans="1:12" ht="17.25" customHeight="1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</row>
    <row r="16" spans="1:12" ht="17.25" customHeight="1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</row>
    <row r="17" spans="1:12" ht="17.25" customHeight="1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</row>
    <row r="18" spans="1:12" ht="17.25" customHeight="1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</row>
    <row r="19" spans="1:12" ht="17.25" customHeight="1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ht="17.2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 ht="17.2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ht="17.2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17.2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ht="17.2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ht="17.2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</row>
    <row r="26" spans="1:12" ht="17.2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ht="17.2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ht="17.2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2" ht="17.2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ht="17.2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ht="17.2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ht="17.25" customHeight="1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</row>
    <row r="33" spans="1:12" ht="17.2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</row>
    <row r="34" spans="1:12" ht="17.25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</row>
    <row r="35" spans="1:12" ht="17.2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</row>
    <row r="36" spans="1:12" ht="17.25" customHeight="1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  <row r="37" spans="1:12" ht="17.2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ht="17.2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</row>
    <row r="39" spans="1:12" ht="17.2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</row>
    <row r="40" spans="1:12" ht="17.2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spans="1:12" ht="17.2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</row>
    <row r="42" spans="1:12" ht="17.2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</row>
    <row r="43" spans="1:12" ht="17.2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</row>
    <row r="44" spans="1:12" ht="17.2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</row>
    <row r="45" spans="1:12" ht="17.2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  <row r="46" spans="1:12" ht="17.2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</row>
    <row r="47" spans="1:12" ht="17.2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</row>
    <row r="48" spans="1:12" ht="17.2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</row>
    <row r="49" spans="1:12" ht="17.25" customHeight="1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1:12" ht="17.25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1:12" ht="17.2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</row>
    <row r="52" spans="1:12" ht="17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1:12" ht="17.2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12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1:12" ht="17.25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7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1:10" ht="17.25" customHeight="1">
      <c r="A57" s="3"/>
      <c r="B57" s="3"/>
      <c r="C57" s="3"/>
      <c r="D57" s="3"/>
      <c r="E57" s="3"/>
      <c r="F57" s="3"/>
      <c r="G57" s="3"/>
      <c r="H57" s="3"/>
      <c r="I57" s="5"/>
      <c r="J57" s="5"/>
    </row>
    <row r="58" spans="1:10" ht="17.25" customHeight="1">
      <c r="A58" s="3"/>
      <c r="B58" s="3"/>
      <c r="C58" s="3"/>
      <c r="D58" s="3"/>
      <c r="E58" s="3"/>
      <c r="F58" s="3"/>
      <c r="G58" s="3"/>
      <c r="H58" s="3"/>
      <c r="I58" s="5"/>
      <c r="J58" s="5"/>
    </row>
  </sheetData>
  <mergeCells count="9">
    <mergeCell ref="A6:L51"/>
    <mergeCell ref="A5:L5"/>
    <mergeCell ref="A1:L1"/>
    <mergeCell ref="H2:L2"/>
    <mergeCell ref="H3:L3"/>
    <mergeCell ref="B4:L4"/>
    <mergeCell ref="C2:D2"/>
    <mergeCell ref="C3:D3"/>
    <mergeCell ref="F2:G2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workbookViewId="0" topLeftCell="A1">
      <selection activeCell="E19" sqref="E19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10" width="9.28125" style="0" customWidth="1"/>
  </cols>
  <sheetData>
    <row r="1" spans="1:12" ht="51" customHeight="1">
      <c r="A1" s="107" t="str">
        <f>SPEC!A1</f>
        <v>MENS PANTS TECH PACK</v>
      </c>
      <c r="B1" s="108"/>
      <c r="C1" s="108"/>
      <c r="D1" s="108"/>
      <c r="E1" s="108"/>
      <c r="F1" s="108"/>
      <c r="G1" s="108"/>
      <c r="H1" s="108"/>
      <c r="I1" s="108"/>
      <c r="J1" s="108"/>
      <c r="K1" s="69"/>
      <c r="L1" s="70"/>
    </row>
    <row r="2" spans="1:12" ht="25.5" customHeight="1">
      <c r="A2" s="18" t="s">
        <v>49</v>
      </c>
      <c r="B2" s="19">
        <f>SPEC!B2</f>
        <v>0</v>
      </c>
      <c r="C2" s="58" t="s">
        <v>52</v>
      </c>
      <c r="D2" s="58"/>
      <c r="E2" s="21">
        <f>SPEC!E2</f>
        <v>0</v>
      </c>
      <c r="F2" s="55" t="s">
        <v>44</v>
      </c>
      <c r="G2" s="55"/>
      <c r="H2" s="56">
        <f>SPEC!H2</f>
        <v>0</v>
      </c>
      <c r="I2" s="56"/>
      <c r="J2" s="56"/>
      <c r="K2" s="96"/>
      <c r="L2" s="96"/>
    </row>
    <row r="3" spans="1:12" ht="24.75" customHeight="1">
      <c r="A3" s="18" t="s">
        <v>41</v>
      </c>
      <c r="B3" s="19">
        <f>SPEC!B3</f>
        <v>0</v>
      </c>
      <c r="C3" s="58" t="s">
        <v>53</v>
      </c>
      <c r="D3" s="58"/>
      <c r="E3" s="19">
        <f>SPEC!E3</f>
        <v>0</v>
      </c>
      <c r="F3" s="20" t="s">
        <v>45</v>
      </c>
      <c r="G3" s="22"/>
      <c r="H3" s="56">
        <f>SPEC!H3</f>
        <v>0</v>
      </c>
      <c r="I3" s="56"/>
      <c r="J3" s="56"/>
      <c r="K3" s="96"/>
      <c r="L3" s="96"/>
    </row>
    <row r="4" spans="1:12" ht="24.75" customHeight="1">
      <c r="A4" s="18" t="s">
        <v>50</v>
      </c>
      <c r="B4" s="103">
        <f>SPEC!B4</f>
        <v>0</v>
      </c>
      <c r="C4" s="104"/>
      <c r="D4" s="104"/>
      <c r="E4" s="104"/>
      <c r="F4" s="104"/>
      <c r="G4" s="104"/>
      <c r="H4" s="104"/>
      <c r="I4" s="104"/>
      <c r="J4" s="104"/>
      <c r="K4" s="105"/>
      <c r="L4" s="106"/>
    </row>
    <row r="5" spans="1:12" ht="30.75" customHeight="1">
      <c r="A5" s="75" t="s">
        <v>58</v>
      </c>
      <c r="B5" s="75"/>
      <c r="C5" s="75"/>
      <c r="D5" s="75"/>
      <c r="E5" s="75"/>
      <c r="F5" s="75"/>
      <c r="G5" s="75"/>
      <c r="H5" s="75"/>
      <c r="I5" s="75"/>
      <c r="J5" s="75"/>
      <c r="K5" s="76"/>
      <c r="L5" s="76"/>
    </row>
    <row r="6" spans="1:12" ht="32.25" customHeight="1">
      <c r="A6" s="78" t="s">
        <v>51</v>
      </c>
      <c r="B6" s="79"/>
      <c r="C6" s="41" t="s">
        <v>2</v>
      </c>
      <c r="D6" s="11" t="s">
        <v>3</v>
      </c>
      <c r="E6" s="15" t="s">
        <v>4</v>
      </c>
      <c r="F6" s="14" t="s">
        <v>5</v>
      </c>
      <c r="G6" s="14" t="s">
        <v>6</v>
      </c>
      <c r="H6" s="14" t="s">
        <v>7</v>
      </c>
      <c r="I6" s="109"/>
      <c r="J6" s="61"/>
      <c r="K6" s="61"/>
      <c r="L6" s="62"/>
    </row>
    <row r="7" spans="1:12" ht="12.75" customHeight="1">
      <c r="A7" s="47" t="str">
        <f>SPEC!A7</f>
        <v>WAIST RELAXED ***</v>
      </c>
      <c r="B7" s="47"/>
      <c r="C7" s="38">
        <f>D7-2</f>
        <v>-4</v>
      </c>
      <c r="D7" s="38">
        <f>E7-2</f>
        <v>-2</v>
      </c>
      <c r="E7" s="36">
        <f>SPEC!E7</f>
        <v>0</v>
      </c>
      <c r="F7" s="38">
        <f>E7+2</f>
        <v>2</v>
      </c>
      <c r="G7" s="38">
        <f>F7+4</f>
        <v>6</v>
      </c>
      <c r="H7" s="38">
        <f>G7+4</f>
        <v>10</v>
      </c>
      <c r="I7" s="110"/>
      <c r="J7" s="111"/>
      <c r="K7" s="111"/>
      <c r="L7" s="112"/>
    </row>
    <row r="8" spans="1:12" ht="12.75" customHeight="1">
      <c r="A8" s="47" t="str">
        <f>SPEC!A8</f>
        <v>WAISTBAND HEIGHT</v>
      </c>
      <c r="B8" s="47"/>
      <c r="C8" s="38">
        <f>D8</f>
        <v>0</v>
      </c>
      <c r="D8" s="38">
        <f>E8</f>
        <v>0</v>
      </c>
      <c r="E8" s="36">
        <f>SPEC!E8</f>
        <v>0</v>
      </c>
      <c r="F8" s="38">
        <f>E8</f>
        <v>0</v>
      </c>
      <c r="G8" s="38">
        <f>F8</f>
        <v>0</v>
      </c>
      <c r="H8" s="38">
        <f>G8</f>
        <v>0</v>
      </c>
      <c r="I8" s="110"/>
      <c r="J8" s="111"/>
      <c r="K8" s="111"/>
      <c r="L8" s="112"/>
    </row>
    <row r="9" spans="1:12" ht="12.75" customHeight="1">
      <c r="A9" s="47" t="str">
        <f>SPEC!A9</f>
        <v>UPPER HIP XX BLW BOTTOM WB AT SEAM***</v>
      </c>
      <c r="B9" s="47"/>
      <c r="C9" s="38">
        <f>D9-2</f>
        <v>-4</v>
      </c>
      <c r="D9" s="38">
        <f>E9-2</f>
        <v>-2</v>
      </c>
      <c r="E9" s="36">
        <f>SPEC!E9</f>
        <v>0</v>
      </c>
      <c r="F9" s="38">
        <f>E9+2</f>
        <v>2</v>
      </c>
      <c r="G9" s="37">
        <f>F9+3.875</f>
        <v>5.875</v>
      </c>
      <c r="H9" s="37">
        <f>G9+3.875</f>
        <v>9.75</v>
      </c>
      <c r="I9" s="110"/>
      <c r="J9" s="111"/>
      <c r="K9" s="111"/>
      <c r="L9" s="112"/>
    </row>
    <row r="10" spans="1:12" ht="12.75" customHeight="1">
      <c r="A10" s="47" t="str">
        <f>SPEC!A10</f>
        <v>LOWER HIP / SEAT XX" UP FROM CROTCH ***</v>
      </c>
      <c r="B10" s="47"/>
      <c r="C10" s="38">
        <f>D10-2</f>
        <v>-4</v>
      </c>
      <c r="D10" s="38">
        <f>E10-2</f>
        <v>-2</v>
      </c>
      <c r="E10" s="36">
        <f>SPEC!E10</f>
        <v>0</v>
      </c>
      <c r="F10" s="38">
        <f>E10+2</f>
        <v>2</v>
      </c>
      <c r="G10" s="37">
        <f>F10+3.75</f>
        <v>5.75</v>
      </c>
      <c r="H10" s="37">
        <f>G10+3.75</f>
        <v>9.5</v>
      </c>
      <c r="I10" s="110"/>
      <c r="J10" s="111"/>
      <c r="K10" s="111"/>
      <c r="L10" s="112"/>
    </row>
    <row r="11" spans="1:12" ht="12.75" customHeight="1">
      <c r="A11" s="47" t="str">
        <f>SPEC!A11</f>
        <v>THIGH (1" BELOW CROTCH ***</v>
      </c>
      <c r="B11" s="47"/>
      <c r="C11" s="38">
        <f>D11-1</f>
        <v>-2</v>
      </c>
      <c r="D11" s="38">
        <f>E11-1</f>
        <v>-1</v>
      </c>
      <c r="E11" s="36">
        <f>SPEC!E11</f>
        <v>0</v>
      </c>
      <c r="F11" s="38">
        <f>E11+1</f>
        <v>1</v>
      </c>
      <c r="G11" s="37">
        <f>F11+2</f>
        <v>3</v>
      </c>
      <c r="H11" s="37">
        <f>G11+2</f>
        <v>5</v>
      </c>
      <c r="I11" s="110"/>
      <c r="J11" s="111"/>
      <c r="K11" s="111"/>
      <c r="L11" s="112"/>
    </row>
    <row r="12" spans="1:12" ht="12.75" customHeight="1">
      <c r="A12" s="47" t="str">
        <f>SPEC!A12</f>
        <v>KNEE XX" BELOW CROTCH ***</v>
      </c>
      <c r="B12" s="47"/>
      <c r="C12" s="38">
        <f>D12-1</f>
        <v>-2</v>
      </c>
      <c r="D12" s="38">
        <f>E12-1</f>
        <v>-1</v>
      </c>
      <c r="E12" s="36">
        <f>SPEC!E12</f>
        <v>0</v>
      </c>
      <c r="F12" s="38">
        <f>E12+1</f>
        <v>1</v>
      </c>
      <c r="G12" s="37">
        <f>F12+1.75</f>
        <v>2.75</v>
      </c>
      <c r="H12" s="37">
        <f>G12+1.75</f>
        <v>4.5</v>
      </c>
      <c r="I12" s="110"/>
      <c r="J12" s="111"/>
      <c r="K12" s="111"/>
      <c r="L12" s="112"/>
    </row>
    <row r="13" spans="1:12" ht="12.75" customHeight="1">
      <c r="A13" s="47" t="str">
        <f>SPEC!A13</f>
        <v>LEG OPENING ***</v>
      </c>
      <c r="B13" s="47"/>
      <c r="C13" s="38">
        <f>D13-0.5</f>
        <v>-1</v>
      </c>
      <c r="D13" s="38">
        <f>E13-0.5</f>
        <v>-0.5</v>
      </c>
      <c r="E13" s="36">
        <f>SPEC!E13</f>
        <v>0</v>
      </c>
      <c r="F13" s="38">
        <f>E13+0.5</f>
        <v>0.5</v>
      </c>
      <c r="G13" s="37">
        <f>F13+1</f>
        <v>1.5</v>
      </c>
      <c r="H13" s="37">
        <f>G13+1</f>
        <v>2.5</v>
      </c>
      <c r="I13" s="110"/>
      <c r="J13" s="111"/>
      <c r="K13" s="111"/>
      <c r="L13" s="112"/>
    </row>
    <row r="14" spans="1:12" ht="12.75" customHeight="1">
      <c r="A14" s="100" t="str">
        <f>SPEC!A14</f>
        <v>INSEAM 29"</v>
      </c>
      <c r="B14" s="100"/>
      <c r="C14" s="38">
        <f aca="true" t="shared" si="0" ref="C14:D18">D14</f>
        <v>29</v>
      </c>
      <c r="D14" s="38">
        <f t="shared" si="0"/>
        <v>29</v>
      </c>
      <c r="E14" s="36">
        <v>29</v>
      </c>
      <c r="F14" s="38">
        <f>E14</f>
        <v>29</v>
      </c>
      <c r="G14" s="38">
        <f>F14</f>
        <v>29</v>
      </c>
      <c r="H14" s="38">
        <f>G14</f>
        <v>29</v>
      </c>
      <c r="I14" s="110"/>
      <c r="J14" s="111"/>
      <c r="K14" s="111"/>
      <c r="L14" s="112"/>
    </row>
    <row r="15" spans="1:12" ht="12.75" customHeight="1">
      <c r="A15" s="101" t="str">
        <f>SPEC!A15</f>
        <v>INSEAM 30"</v>
      </c>
      <c r="B15" s="101"/>
      <c r="C15" s="38">
        <f t="shared" si="0"/>
        <v>30</v>
      </c>
      <c r="D15" s="38">
        <f t="shared" si="0"/>
        <v>30</v>
      </c>
      <c r="E15" s="36">
        <v>30</v>
      </c>
      <c r="F15" s="38">
        <f aca="true" t="shared" si="1" ref="F15:H18">E15</f>
        <v>30</v>
      </c>
      <c r="G15" s="38">
        <f t="shared" si="1"/>
        <v>30</v>
      </c>
      <c r="H15" s="38">
        <f t="shared" si="1"/>
        <v>30</v>
      </c>
      <c r="I15" s="110"/>
      <c r="J15" s="111"/>
      <c r="K15" s="111"/>
      <c r="L15" s="112"/>
    </row>
    <row r="16" spans="1:12" ht="12.75" customHeight="1">
      <c r="A16" s="99" t="str">
        <f>SPEC!A16</f>
        <v>INSEAM 31"</v>
      </c>
      <c r="B16" s="99"/>
      <c r="C16" s="38">
        <f t="shared" si="0"/>
        <v>31</v>
      </c>
      <c r="D16" s="38">
        <f t="shared" si="0"/>
        <v>31</v>
      </c>
      <c r="E16" s="36">
        <v>31</v>
      </c>
      <c r="F16" s="38">
        <f t="shared" si="1"/>
        <v>31</v>
      </c>
      <c r="G16" s="38">
        <f t="shared" si="1"/>
        <v>31</v>
      </c>
      <c r="H16" s="38">
        <f t="shared" si="1"/>
        <v>31</v>
      </c>
      <c r="I16" s="110"/>
      <c r="J16" s="111"/>
      <c r="K16" s="111"/>
      <c r="L16" s="112"/>
    </row>
    <row r="17" spans="1:12" ht="12.75" customHeight="1">
      <c r="A17" s="102" t="str">
        <f>SPEC!A17</f>
        <v>INSEAM 32"</v>
      </c>
      <c r="B17" s="102"/>
      <c r="C17" s="38">
        <f t="shared" si="0"/>
        <v>32</v>
      </c>
      <c r="D17" s="38">
        <f t="shared" si="0"/>
        <v>32</v>
      </c>
      <c r="E17" s="36">
        <v>32</v>
      </c>
      <c r="F17" s="38">
        <f t="shared" si="1"/>
        <v>32</v>
      </c>
      <c r="G17" s="38">
        <f t="shared" si="1"/>
        <v>32</v>
      </c>
      <c r="H17" s="38">
        <f t="shared" si="1"/>
        <v>32</v>
      </c>
      <c r="I17" s="110"/>
      <c r="J17" s="111"/>
      <c r="K17" s="111"/>
      <c r="L17" s="112"/>
    </row>
    <row r="18" spans="1:12" ht="12.75" customHeight="1">
      <c r="A18" s="98" t="str">
        <f>SPEC!A18</f>
        <v>INSEAM 34"</v>
      </c>
      <c r="B18" s="98"/>
      <c r="C18" s="38">
        <f t="shared" si="0"/>
        <v>34</v>
      </c>
      <c r="D18" s="38">
        <f t="shared" si="0"/>
        <v>34</v>
      </c>
      <c r="E18" s="36">
        <v>34</v>
      </c>
      <c r="F18" s="38">
        <f t="shared" si="1"/>
        <v>34</v>
      </c>
      <c r="G18" s="38">
        <f t="shared" si="1"/>
        <v>34</v>
      </c>
      <c r="H18" s="38">
        <f t="shared" si="1"/>
        <v>34</v>
      </c>
      <c r="I18" s="110"/>
      <c r="J18" s="111"/>
      <c r="K18" s="111"/>
      <c r="L18" s="112"/>
    </row>
    <row r="19" spans="1:12" ht="12.75" customHeight="1">
      <c r="A19" s="100" t="str">
        <f>SPEC!A19</f>
        <v>OUTSEAM 29"</v>
      </c>
      <c r="B19" s="100"/>
      <c r="C19" s="38">
        <f>D19-0.25</f>
        <v>-0.5</v>
      </c>
      <c r="D19" s="38">
        <f>E19-0.25</f>
        <v>-0.25</v>
      </c>
      <c r="E19" s="36">
        <f>SPEC!E19</f>
        <v>0</v>
      </c>
      <c r="F19" s="38">
        <f>E19+0.25</f>
        <v>0.25</v>
      </c>
      <c r="G19" s="37">
        <f aca="true" t="shared" si="2" ref="G19:H33">F19+0.625</f>
        <v>0.875</v>
      </c>
      <c r="H19" s="37">
        <f t="shared" si="2"/>
        <v>1.5</v>
      </c>
      <c r="I19" s="110"/>
      <c r="J19" s="111"/>
      <c r="K19" s="111"/>
      <c r="L19" s="112"/>
    </row>
    <row r="20" spans="1:12" ht="12.75" customHeight="1">
      <c r="A20" s="101" t="str">
        <f>SPEC!A20</f>
        <v>OUTSEAM 30"</v>
      </c>
      <c r="B20" s="101"/>
      <c r="C20" s="38">
        <f aca="true" t="shared" si="3" ref="C20:C33">D20-0.25</f>
        <v>-0.5</v>
      </c>
      <c r="D20" s="38">
        <f aca="true" t="shared" si="4" ref="D20:D33">E20-0.25</f>
        <v>-0.25</v>
      </c>
      <c r="E20" s="36">
        <f>SPEC!E20</f>
        <v>0</v>
      </c>
      <c r="F20" s="38">
        <f aca="true" t="shared" si="5" ref="F20:F33">E20+0.25</f>
        <v>0.25</v>
      </c>
      <c r="G20" s="37">
        <f t="shared" si="2"/>
        <v>0.875</v>
      </c>
      <c r="H20" s="37">
        <f t="shared" si="2"/>
        <v>1.5</v>
      </c>
      <c r="I20" s="110"/>
      <c r="J20" s="111"/>
      <c r="K20" s="111"/>
      <c r="L20" s="112"/>
    </row>
    <row r="21" spans="1:12" ht="12.75" customHeight="1">
      <c r="A21" s="99" t="str">
        <f>SPEC!A21</f>
        <v>OUTSEAM 31"</v>
      </c>
      <c r="B21" s="99"/>
      <c r="C21" s="38">
        <f t="shared" si="3"/>
        <v>-0.5</v>
      </c>
      <c r="D21" s="38">
        <f t="shared" si="4"/>
        <v>-0.25</v>
      </c>
      <c r="E21" s="36">
        <f>SPEC!E21</f>
        <v>0</v>
      </c>
      <c r="F21" s="38">
        <f t="shared" si="5"/>
        <v>0.25</v>
      </c>
      <c r="G21" s="37">
        <f t="shared" si="2"/>
        <v>0.875</v>
      </c>
      <c r="H21" s="37">
        <f t="shared" si="2"/>
        <v>1.5</v>
      </c>
      <c r="I21" s="110"/>
      <c r="J21" s="111"/>
      <c r="K21" s="111"/>
      <c r="L21" s="112"/>
    </row>
    <row r="22" spans="1:12" ht="12.75" customHeight="1">
      <c r="A22" s="102" t="str">
        <f>SPEC!A22</f>
        <v>OUTSEAM 32"</v>
      </c>
      <c r="B22" s="102"/>
      <c r="C22" s="38">
        <f t="shared" si="3"/>
        <v>-0.5</v>
      </c>
      <c r="D22" s="38">
        <f t="shared" si="4"/>
        <v>-0.25</v>
      </c>
      <c r="E22" s="36">
        <f>SPEC!E22</f>
        <v>0</v>
      </c>
      <c r="F22" s="38">
        <f t="shared" si="5"/>
        <v>0.25</v>
      </c>
      <c r="G22" s="37">
        <f t="shared" si="2"/>
        <v>0.875</v>
      </c>
      <c r="H22" s="37">
        <f t="shared" si="2"/>
        <v>1.5</v>
      </c>
      <c r="I22" s="110"/>
      <c r="J22" s="111"/>
      <c r="K22" s="111"/>
      <c r="L22" s="112"/>
    </row>
    <row r="23" spans="1:12" ht="12.75" customHeight="1">
      <c r="A23" s="98" t="str">
        <f>SPEC!A23</f>
        <v>OUTSEAM 34"</v>
      </c>
      <c r="B23" s="98"/>
      <c r="C23" s="38">
        <f t="shared" si="3"/>
        <v>-0.5</v>
      </c>
      <c r="D23" s="38">
        <f t="shared" si="4"/>
        <v>-0.25</v>
      </c>
      <c r="E23" s="36">
        <f>SPEC!E23</f>
        <v>0</v>
      </c>
      <c r="F23" s="38">
        <f t="shared" si="5"/>
        <v>0.25</v>
      </c>
      <c r="G23" s="37">
        <f t="shared" si="2"/>
        <v>0.875</v>
      </c>
      <c r="H23" s="37">
        <f t="shared" si="2"/>
        <v>1.5</v>
      </c>
      <c r="I23" s="110"/>
      <c r="J23" s="111"/>
      <c r="K23" s="111"/>
      <c r="L23" s="112"/>
    </row>
    <row r="24" spans="1:12" ht="12.75" customHeight="1">
      <c r="A24" s="100" t="str">
        <f>SPEC!A24</f>
        <v>FRONT RISE 29"</v>
      </c>
      <c r="B24" s="100"/>
      <c r="C24" s="38">
        <f t="shared" si="3"/>
        <v>-0.5</v>
      </c>
      <c r="D24" s="38">
        <f t="shared" si="4"/>
        <v>-0.25</v>
      </c>
      <c r="E24" s="36">
        <f>SPEC!E24</f>
        <v>0</v>
      </c>
      <c r="F24" s="38">
        <f t="shared" si="5"/>
        <v>0.25</v>
      </c>
      <c r="G24" s="37">
        <f t="shared" si="2"/>
        <v>0.875</v>
      </c>
      <c r="H24" s="37">
        <f t="shared" si="2"/>
        <v>1.5</v>
      </c>
      <c r="I24" s="110"/>
      <c r="J24" s="111"/>
      <c r="K24" s="111"/>
      <c r="L24" s="112"/>
    </row>
    <row r="25" spans="1:12" ht="12.75" customHeight="1">
      <c r="A25" s="101" t="str">
        <f>SPEC!A25</f>
        <v>FRONT RISE 30"</v>
      </c>
      <c r="B25" s="101"/>
      <c r="C25" s="38">
        <f t="shared" si="3"/>
        <v>-0.5</v>
      </c>
      <c r="D25" s="38">
        <f t="shared" si="4"/>
        <v>-0.25</v>
      </c>
      <c r="E25" s="36">
        <f>SPEC!E25</f>
        <v>0</v>
      </c>
      <c r="F25" s="38">
        <f t="shared" si="5"/>
        <v>0.25</v>
      </c>
      <c r="G25" s="37">
        <f t="shared" si="2"/>
        <v>0.875</v>
      </c>
      <c r="H25" s="37">
        <f t="shared" si="2"/>
        <v>1.5</v>
      </c>
      <c r="I25" s="110"/>
      <c r="J25" s="111"/>
      <c r="K25" s="111"/>
      <c r="L25" s="112"/>
    </row>
    <row r="26" spans="1:12" ht="12.75" customHeight="1">
      <c r="A26" s="99" t="str">
        <f>SPEC!A26</f>
        <v>FRONT RISE 31"</v>
      </c>
      <c r="B26" s="99"/>
      <c r="C26" s="38">
        <f t="shared" si="3"/>
        <v>-0.5</v>
      </c>
      <c r="D26" s="38">
        <f t="shared" si="4"/>
        <v>-0.25</v>
      </c>
      <c r="E26" s="36">
        <f>SPEC!E26</f>
        <v>0</v>
      </c>
      <c r="F26" s="38">
        <f t="shared" si="5"/>
        <v>0.25</v>
      </c>
      <c r="G26" s="37">
        <f t="shared" si="2"/>
        <v>0.875</v>
      </c>
      <c r="H26" s="37">
        <f t="shared" si="2"/>
        <v>1.5</v>
      </c>
      <c r="I26" s="110"/>
      <c r="J26" s="111"/>
      <c r="K26" s="111"/>
      <c r="L26" s="112"/>
    </row>
    <row r="27" spans="1:12" ht="12.75" customHeight="1">
      <c r="A27" s="102" t="str">
        <f>SPEC!A27</f>
        <v>FRONT RISE 32"</v>
      </c>
      <c r="B27" s="102"/>
      <c r="C27" s="38">
        <f t="shared" si="3"/>
        <v>-0.5</v>
      </c>
      <c r="D27" s="38">
        <f t="shared" si="4"/>
        <v>-0.25</v>
      </c>
      <c r="E27" s="36">
        <f>SPEC!E27</f>
        <v>0</v>
      </c>
      <c r="F27" s="38">
        <f t="shared" si="5"/>
        <v>0.25</v>
      </c>
      <c r="G27" s="37">
        <f t="shared" si="2"/>
        <v>0.875</v>
      </c>
      <c r="H27" s="37">
        <f t="shared" si="2"/>
        <v>1.5</v>
      </c>
      <c r="I27" s="110"/>
      <c r="J27" s="111"/>
      <c r="K27" s="111"/>
      <c r="L27" s="112"/>
    </row>
    <row r="28" spans="1:12" ht="12.75" customHeight="1">
      <c r="A28" s="98" t="str">
        <f>SPEC!A28</f>
        <v>FRONT RISE 34"</v>
      </c>
      <c r="B28" s="98"/>
      <c r="C28" s="38">
        <f t="shared" si="3"/>
        <v>-0.5</v>
      </c>
      <c r="D28" s="38">
        <f t="shared" si="4"/>
        <v>-0.25</v>
      </c>
      <c r="E28" s="36">
        <f>SPEC!E28</f>
        <v>0</v>
      </c>
      <c r="F28" s="38">
        <f t="shared" si="5"/>
        <v>0.25</v>
      </c>
      <c r="G28" s="37">
        <f t="shared" si="2"/>
        <v>0.875</v>
      </c>
      <c r="H28" s="37">
        <f t="shared" si="2"/>
        <v>1.5</v>
      </c>
      <c r="I28" s="110"/>
      <c r="J28" s="111"/>
      <c r="K28" s="111"/>
      <c r="L28" s="112"/>
    </row>
    <row r="29" spans="1:12" ht="12.75" customHeight="1">
      <c r="A29" s="100" t="str">
        <f>SPEC!A29</f>
        <v>BACK RISE 29"</v>
      </c>
      <c r="B29" s="100"/>
      <c r="C29" s="38">
        <f t="shared" si="3"/>
        <v>-0.5</v>
      </c>
      <c r="D29" s="38">
        <f t="shared" si="4"/>
        <v>-0.25</v>
      </c>
      <c r="E29" s="36">
        <f>SPEC!E29</f>
        <v>0</v>
      </c>
      <c r="F29" s="38">
        <f t="shared" si="5"/>
        <v>0.25</v>
      </c>
      <c r="G29" s="37">
        <f t="shared" si="2"/>
        <v>0.875</v>
      </c>
      <c r="H29" s="37">
        <f t="shared" si="2"/>
        <v>1.5</v>
      </c>
      <c r="I29" s="110"/>
      <c r="J29" s="111"/>
      <c r="K29" s="111"/>
      <c r="L29" s="112"/>
    </row>
    <row r="30" spans="1:12" ht="12.75" customHeight="1">
      <c r="A30" s="101" t="str">
        <f>SPEC!A30</f>
        <v>BACK RISE 30"</v>
      </c>
      <c r="B30" s="101"/>
      <c r="C30" s="38">
        <f t="shared" si="3"/>
        <v>-0.5</v>
      </c>
      <c r="D30" s="38">
        <f t="shared" si="4"/>
        <v>-0.25</v>
      </c>
      <c r="E30" s="36">
        <f>SPEC!E30</f>
        <v>0</v>
      </c>
      <c r="F30" s="38">
        <f t="shared" si="5"/>
        <v>0.25</v>
      </c>
      <c r="G30" s="37">
        <f t="shared" si="2"/>
        <v>0.875</v>
      </c>
      <c r="H30" s="37">
        <f t="shared" si="2"/>
        <v>1.5</v>
      </c>
      <c r="I30" s="110"/>
      <c r="J30" s="111"/>
      <c r="K30" s="111"/>
      <c r="L30" s="112"/>
    </row>
    <row r="31" spans="1:12" ht="12.75" customHeight="1">
      <c r="A31" s="99" t="str">
        <f>SPEC!A31</f>
        <v>BACK RISE 31"</v>
      </c>
      <c r="B31" s="99"/>
      <c r="C31" s="38">
        <f t="shared" si="3"/>
        <v>-0.5</v>
      </c>
      <c r="D31" s="38">
        <f t="shared" si="4"/>
        <v>-0.25</v>
      </c>
      <c r="E31" s="36">
        <f>SPEC!E31</f>
        <v>0</v>
      </c>
      <c r="F31" s="38">
        <f t="shared" si="5"/>
        <v>0.25</v>
      </c>
      <c r="G31" s="37">
        <f t="shared" si="2"/>
        <v>0.875</v>
      </c>
      <c r="H31" s="37">
        <f t="shared" si="2"/>
        <v>1.5</v>
      </c>
      <c r="I31" s="110"/>
      <c r="J31" s="111"/>
      <c r="K31" s="111"/>
      <c r="L31" s="112"/>
    </row>
    <row r="32" spans="1:12" ht="12.75" customHeight="1">
      <c r="A32" s="102" t="str">
        <f>SPEC!A32</f>
        <v>BACK RISE 32"</v>
      </c>
      <c r="B32" s="102"/>
      <c r="C32" s="38">
        <f t="shared" si="3"/>
        <v>-0.5</v>
      </c>
      <c r="D32" s="38">
        <f t="shared" si="4"/>
        <v>-0.25</v>
      </c>
      <c r="E32" s="36">
        <f>SPEC!E32</f>
        <v>0</v>
      </c>
      <c r="F32" s="38">
        <f t="shared" si="5"/>
        <v>0.25</v>
      </c>
      <c r="G32" s="37">
        <f t="shared" si="2"/>
        <v>0.875</v>
      </c>
      <c r="H32" s="37">
        <f t="shared" si="2"/>
        <v>1.5</v>
      </c>
      <c r="I32" s="110"/>
      <c r="J32" s="111"/>
      <c r="K32" s="111"/>
      <c r="L32" s="112"/>
    </row>
    <row r="33" spans="1:12" ht="12.75" customHeight="1">
      <c r="A33" s="98" t="str">
        <f>SPEC!A33</f>
        <v>BACK RISE 34"</v>
      </c>
      <c r="B33" s="98"/>
      <c r="C33" s="38">
        <f t="shared" si="3"/>
        <v>-0.5</v>
      </c>
      <c r="D33" s="38">
        <f t="shared" si="4"/>
        <v>-0.25</v>
      </c>
      <c r="E33" s="36">
        <f>SPEC!E33</f>
        <v>0</v>
      </c>
      <c r="F33" s="38">
        <f t="shared" si="5"/>
        <v>0.25</v>
      </c>
      <c r="G33" s="37">
        <f t="shared" si="2"/>
        <v>0.875</v>
      </c>
      <c r="H33" s="37">
        <f t="shared" si="2"/>
        <v>1.5</v>
      </c>
      <c r="I33" s="110"/>
      <c r="J33" s="111"/>
      <c r="K33" s="111"/>
      <c r="L33" s="112"/>
    </row>
    <row r="34" spans="1:12" ht="12.75" customHeight="1">
      <c r="A34" s="100" t="str">
        <f>SPEC!A34</f>
        <v>FLY LENGTH 29"</v>
      </c>
      <c r="B34" s="100"/>
      <c r="C34" s="38">
        <f>D34</f>
        <v>0</v>
      </c>
      <c r="D34" s="38">
        <f>E34</f>
        <v>0</v>
      </c>
      <c r="E34" s="36">
        <f>SPEC!E34</f>
        <v>0</v>
      </c>
      <c r="F34" s="37">
        <f>E34+0.5</f>
        <v>0.5</v>
      </c>
      <c r="G34" s="37">
        <f>F34+0.5</f>
        <v>1</v>
      </c>
      <c r="H34" s="37">
        <f aca="true" t="shared" si="6" ref="H34:H39">G34</f>
        <v>1</v>
      </c>
      <c r="I34" s="110"/>
      <c r="J34" s="111"/>
      <c r="K34" s="111"/>
      <c r="L34" s="112"/>
    </row>
    <row r="35" spans="1:12" ht="12.75" customHeight="1">
      <c r="A35" s="101" t="str">
        <f>SPEC!A35</f>
        <v>FLY LENGTH 30"</v>
      </c>
      <c r="B35" s="101"/>
      <c r="C35" s="38">
        <f aca="true" t="shared" si="7" ref="C35:C48">D35</f>
        <v>0</v>
      </c>
      <c r="D35" s="38">
        <f>E35</f>
        <v>0</v>
      </c>
      <c r="E35" s="36">
        <f>SPEC!E35</f>
        <v>0</v>
      </c>
      <c r="F35" s="37">
        <f aca="true" t="shared" si="8" ref="F35:G38">E35+0.5</f>
        <v>0.5</v>
      </c>
      <c r="G35" s="37">
        <f t="shared" si="8"/>
        <v>1</v>
      </c>
      <c r="H35" s="37">
        <f t="shared" si="6"/>
        <v>1</v>
      </c>
      <c r="I35" s="110"/>
      <c r="J35" s="111"/>
      <c r="K35" s="111"/>
      <c r="L35" s="112"/>
    </row>
    <row r="36" spans="1:12" ht="12.75" customHeight="1">
      <c r="A36" s="99" t="str">
        <f>SPEC!A36</f>
        <v>FLY LENGTH 31"</v>
      </c>
      <c r="B36" s="99"/>
      <c r="C36" s="38">
        <f t="shared" si="7"/>
        <v>0</v>
      </c>
      <c r="D36" s="38">
        <f>E36</f>
        <v>0</v>
      </c>
      <c r="E36" s="36">
        <f>SPEC!E36</f>
        <v>0</v>
      </c>
      <c r="F36" s="37">
        <f t="shared" si="8"/>
        <v>0.5</v>
      </c>
      <c r="G36" s="37">
        <f t="shared" si="8"/>
        <v>1</v>
      </c>
      <c r="H36" s="37">
        <f t="shared" si="6"/>
        <v>1</v>
      </c>
      <c r="I36" s="110"/>
      <c r="J36" s="111"/>
      <c r="K36" s="111"/>
      <c r="L36" s="112"/>
    </row>
    <row r="37" spans="1:12" ht="12.75" customHeight="1">
      <c r="A37" s="102" t="str">
        <f>SPEC!A37</f>
        <v>FLY LENGTH 32"</v>
      </c>
      <c r="B37" s="102"/>
      <c r="C37" s="38">
        <f t="shared" si="7"/>
        <v>0</v>
      </c>
      <c r="D37" s="38">
        <f>E37</f>
        <v>0</v>
      </c>
      <c r="E37" s="36">
        <f>SPEC!E37</f>
        <v>0</v>
      </c>
      <c r="F37" s="37">
        <f t="shared" si="8"/>
        <v>0.5</v>
      </c>
      <c r="G37" s="37">
        <f t="shared" si="8"/>
        <v>1</v>
      </c>
      <c r="H37" s="37">
        <f t="shared" si="6"/>
        <v>1</v>
      </c>
      <c r="I37" s="110"/>
      <c r="J37" s="111"/>
      <c r="K37" s="111"/>
      <c r="L37" s="112"/>
    </row>
    <row r="38" spans="1:12" ht="12.75" customHeight="1">
      <c r="A38" s="98" t="str">
        <f>SPEC!A38</f>
        <v>FLY LENGTH 34"</v>
      </c>
      <c r="B38" s="98"/>
      <c r="C38" s="38">
        <f t="shared" si="7"/>
        <v>0</v>
      </c>
      <c r="D38" s="38">
        <f>E38</f>
        <v>0</v>
      </c>
      <c r="E38" s="36">
        <f>SPEC!E38</f>
        <v>0</v>
      </c>
      <c r="F38" s="37">
        <f t="shared" si="8"/>
        <v>0.5</v>
      </c>
      <c r="G38" s="37">
        <f t="shared" si="8"/>
        <v>1</v>
      </c>
      <c r="H38" s="37">
        <f t="shared" si="6"/>
        <v>1</v>
      </c>
      <c r="I38" s="110"/>
      <c r="J38" s="111"/>
      <c r="K38" s="111"/>
      <c r="L38" s="112"/>
    </row>
    <row r="39" spans="1:12" ht="12.75" customHeight="1">
      <c r="A39" s="47" t="str">
        <f>SPEC!A39</f>
        <v>POCKET LENGTH W/O FLAP (FRONT)</v>
      </c>
      <c r="B39" s="47"/>
      <c r="C39" s="38">
        <f t="shared" si="7"/>
        <v>-0.5</v>
      </c>
      <c r="D39" s="38">
        <f>E39-0.5</f>
        <v>-0.5</v>
      </c>
      <c r="E39" s="36">
        <f>SPEC!E39</f>
        <v>0</v>
      </c>
      <c r="F39" s="37">
        <f>E39</f>
        <v>0</v>
      </c>
      <c r="G39" s="37">
        <f>F39</f>
        <v>0</v>
      </c>
      <c r="H39" s="37">
        <f t="shared" si="6"/>
        <v>0</v>
      </c>
      <c r="I39" s="110"/>
      <c r="J39" s="111"/>
      <c r="K39" s="111"/>
      <c r="L39" s="112"/>
    </row>
    <row r="40" spans="1:12" ht="12.75" customHeight="1">
      <c r="A40" s="47" t="str">
        <f>SPEC!A40</f>
        <v>POCKET WIDTH W/O FLAP (FRONT)</v>
      </c>
      <c r="B40" s="47"/>
      <c r="C40" s="38">
        <f t="shared" si="7"/>
        <v>-0.5</v>
      </c>
      <c r="D40" s="38">
        <f>E40-0.5</f>
        <v>-0.5</v>
      </c>
      <c r="E40" s="36">
        <f>SPEC!E40</f>
        <v>0</v>
      </c>
      <c r="F40" s="37">
        <f>E40+0.5</f>
        <v>0.5</v>
      </c>
      <c r="G40" s="37">
        <f aca="true" t="shared" si="9" ref="G40:G48">F40</f>
        <v>0.5</v>
      </c>
      <c r="H40" s="37">
        <f>F40</f>
        <v>0.5</v>
      </c>
      <c r="I40" s="110"/>
      <c r="J40" s="111"/>
      <c r="K40" s="111"/>
      <c r="L40" s="112"/>
    </row>
    <row r="41" spans="1:12" ht="12.75" customHeight="1">
      <c r="A41" s="47" t="str">
        <f>SPEC!A41</f>
        <v>FLAP HEIGHT (FRONT)</v>
      </c>
      <c r="B41" s="47"/>
      <c r="C41" s="38">
        <f t="shared" si="7"/>
        <v>-0.5</v>
      </c>
      <c r="D41" s="38">
        <f>E41-0.5</f>
        <v>-0.5</v>
      </c>
      <c r="E41" s="36">
        <f>SPEC!E41</f>
        <v>0</v>
      </c>
      <c r="F41" s="37">
        <f>E41</f>
        <v>0</v>
      </c>
      <c r="G41" s="37">
        <f t="shared" si="9"/>
        <v>0</v>
      </c>
      <c r="H41" s="37">
        <f>G41</f>
        <v>0</v>
      </c>
      <c r="I41" s="110"/>
      <c r="J41" s="111"/>
      <c r="K41" s="111"/>
      <c r="L41" s="112"/>
    </row>
    <row r="42" spans="1:12" ht="12.75" customHeight="1">
      <c r="A42" s="47" t="str">
        <f>SPEC!A42</f>
        <v>FLAP WIDTH (FRONT)</v>
      </c>
      <c r="B42" s="47"/>
      <c r="C42" s="38">
        <f t="shared" si="7"/>
        <v>-0.5</v>
      </c>
      <c r="D42" s="38">
        <f>E42-0.5</f>
        <v>-0.5</v>
      </c>
      <c r="E42" s="36">
        <f>SPEC!E42</f>
        <v>0</v>
      </c>
      <c r="F42" s="37">
        <f>E42+0.5</f>
        <v>0.5</v>
      </c>
      <c r="G42" s="37">
        <f t="shared" si="9"/>
        <v>0.5</v>
      </c>
      <c r="H42" s="37">
        <f>F42</f>
        <v>0.5</v>
      </c>
      <c r="I42" s="110"/>
      <c r="J42" s="111"/>
      <c r="K42" s="111"/>
      <c r="L42" s="112"/>
    </row>
    <row r="43" spans="1:12" ht="12.75" customHeight="1">
      <c r="A43" s="116" t="str">
        <f>SPEC!A43</f>
        <v>POCKET LENGTH W/O FLAP (BACK)</v>
      </c>
      <c r="B43" s="116"/>
      <c r="C43" s="38">
        <f t="shared" si="7"/>
        <v>-0.5</v>
      </c>
      <c r="D43" s="38">
        <f>E43-0.5</f>
        <v>-0.5</v>
      </c>
      <c r="E43" s="36">
        <f>SPEC!E43</f>
        <v>0</v>
      </c>
      <c r="F43" s="37">
        <f aca="true" t="shared" si="10" ref="F43:F48">E43</f>
        <v>0</v>
      </c>
      <c r="G43" s="37">
        <f t="shared" si="9"/>
        <v>0</v>
      </c>
      <c r="H43" s="37">
        <f aca="true" t="shared" si="11" ref="H43:H48">G43</f>
        <v>0</v>
      </c>
      <c r="I43" s="110"/>
      <c r="J43" s="111"/>
      <c r="K43" s="111"/>
      <c r="L43" s="112"/>
    </row>
    <row r="44" spans="1:12" ht="12.75" customHeight="1">
      <c r="A44" s="116" t="str">
        <f>SPEC!A44</f>
        <v>POCKET WIDTH W/O FLAP (BACK)</v>
      </c>
      <c r="B44" s="116"/>
      <c r="C44" s="38">
        <f t="shared" si="7"/>
        <v>-0.25</v>
      </c>
      <c r="D44" s="38">
        <f>E44-0.25</f>
        <v>-0.25</v>
      </c>
      <c r="E44" s="36">
        <f>SPEC!E44</f>
        <v>0</v>
      </c>
      <c r="F44" s="37">
        <f t="shared" si="10"/>
        <v>0</v>
      </c>
      <c r="G44" s="37">
        <f t="shared" si="9"/>
        <v>0</v>
      </c>
      <c r="H44" s="37">
        <f t="shared" si="11"/>
        <v>0</v>
      </c>
      <c r="I44" s="110"/>
      <c r="J44" s="111"/>
      <c r="K44" s="111"/>
      <c r="L44" s="112"/>
    </row>
    <row r="45" spans="1:12" ht="12.75" customHeight="1">
      <c r="A45" s="116" t="str">
        <f>SPEC!A45</f>
        <v>FLAP HEIGHT (BACK)</v>
      </c>
      <c r="B45" s="116"/>
      <c r="C45" s="38">
        <f t="shared" si="7"/>
        <v>-0.5</v>
      </c>
      <c r="D45" s="38">
        <f>E45-0.5</f>
        <v>-0.5</v>
      </c>
      <c r="E45" s="36">
        <f>SPEC!E45</f>
        <v>0</v>
      </c>
      <c r="F45" s="37">
        <f t="shared" si="10"/>
        <v>0</v>
      </c>
      <c r="G45" s="37">
        <f t="shared" si="9"/>
        <v>0</v>
      </c>
      <c r="H45" s="37">
        <f t="shared" si="11"/>
        <v>0</v>
      </c>
      <c r="I45" s="110"/>
      <c r="J45" s="111"/>
      <c r="K45" s="111"/>
      <c r="L45" s="112"/>
    </row>
    <row r="46" spans="1:12" ht="12.75" customHeight="1">
      <c r="A46" s="116" t="str">
        <f>SPEC!A46</f>
        <v>FLAP WIDTH (BACK)</v>
      </c>
      <c r="B46" s="116"/>
      <c r="C46" s="38">
        <f t="shared" si="7"/>
        <v>-0.25</v>
      </c>
      <c r="D46" s="38">
        <f>E46-0.25</f>
        <v>-0.25</v>
      </c>
      <c r="E46" s="36">
        <f>SPEC!E46</f>
        <v>0</v>
      </c>
      <c r="F46" s="37">
        <f t="shared" si="10"/>
        <v>0</v>
      </c>
      <c r="G46" s="37">
        <f t="shared" si="9"/>
        <v>0</v>
      </c>
      <c r="H46" s="37">
        <f t="shared" si="11"/>
        <v>0</v>
      </c>
      <c r="I46" s="110"/>
      <c r="J46" s="111"/>
      <c r="K46" s="111"/>
      <c r="L46" s="112"/>
    </row>
    <row r="47" spans="1:12" ht="12.75" customHeight="1">
      <c r="A47" s="47" t="str">
        <f>SPEC!A47</f>
        <v>POCKET PLACEMENT FROM SIDE SEAM</v>
      </c>
      <c r="B47" s="47"/>
      <c r="C47" s="38">
        <f t="shared" si="7"/>
        <v>0</v>
      </c>
      <c r="D47" s="38">
        <f>E47</f>
        <v>0</v>
      </c>
      <c r="E47" s="36">
        <f>SPEC!E47</f>
        <v>0</v>
      </c>
      <c r="F47" s="37">
        <f t="shared" si="10"/>
        <v>0</v>
      </c>
      <c r="G47" s="37">
        <f t="shared" si="9"/>
        <v>0</v>
      </c>
      <c r="H47" s="37">
        <f t="shared" si="11"/>
        <v>0</v>
      </c>
      <c r="I47" s="110"/>
      <c r="J47" s="111"/>
      <c r="K47" s="111"/>
      <c r="L47" s="112"/>
    </row>
    <row r="48" spans="1:12" ht="12.75" customHeight="1">
      <c r="A48" s="47" t="str">
        <f>SPEC!A48</f>
        <v>PCKT PLCMNT FROM BOTTOM WB (FRONT)</v>
      </c>
      <c r="B48" s="47"/>
      <c r="C48" s="38">
        <f t="shared" si="7"/>
        <v>0</v>
      </c>
      <c r="D48" s="38">
        <f>E48</f>
        <v>0</v>
      </c>
      <c r="E48" s="36">
        <f>SPEC!E48</f>
        <v>0</v>
      </c>
      <c r="F48" s="37">
        <f t="shared" si="10"/>
        <v>0</v>
      </c>
      <c r="G48" s="37">
        <f t="shared" si="9"/>
        <v>0</v>
      </c>
      <c r="H48" s="37">
        <f t="shared" si="11"/>
        <v>0</v>
      </c>
      <c r="I48" s="110"/>
      <c r="J48" s="111"/>
      <c r="K48" s="111"/>
      <c r="L48" s="112"/>
    </row>
    <row r="49" spans="1:12" ht="12.75" customHeight="1">
      <c r="A49" s="116" t="str">
        <f>SPEC!A49</f>
        <v>POCKET PLACEMENT FROM CB</v>
      </c>
      <c r="B49" s="116"/>
      <c r="C49" s="38">
        <f>D49-0.25</f>
        <v>-0.5</v>
      </c>
      <c r="D49" s="38">
        <f>E49-0.25</f>
        <v>-0.25</v>
      </c>
      <c r="E49" s="36">
        <f>SPEC!E49</f>
        <v>0</v>
      </c>
      <c r="F49" s="37">
        <f>E49+0.25</f>
        <v>0.25</v>
      </c>
      <c r="G49" s="37">
        <f>F49+0.5</f>
        <v>0.75</v>
      </c>
      <c r="H49" s="37">
        <f>G49+0.5</f>
        <v>1.25</v>
      </c>
      <c r="I49" s="110"/>
      <c r="J49" s="111"/>
      <c r="K49" s="111"/>
      <c r="L49" s="112"/>
    </row>
    <row r="50" spans="1:12" ht="12.75" customHeight="1">
      <c r="A50" s="116" t="str">
        <f>SPEC!A50</f>
        <v>PCKT PLCMNT FROM BOTTOM WB (BACK)</v>
      </c>
      <c r="B50" s="116"/>
      <c r="C50" s="38">
        <f>D50</f>
        <v>0</v>
      </c>
      <c r="D50" s="38">
        <f>E50</f>
        <v>0</v>
      </c>
      <c r="E50" s="36">
        <f>SPEC!E50</f>
        <v>0</v>
      </c>
      <c r="F50" s="37">
        <f aca="true" t="shared" si="12" ref="F50:H51">E50</f>
        <v>0</v>
      </c>
      <c r="G50" s="37">
        <f t="shared" si="12"/>
        <v>0</v>
      </c>
      <c r="H50" s="37">
        <f t="shared" si="12"/>
        <v>0</v>
      </c>
      <c r="I50" s="110"/>
      <c r="J50" s="111"/>
      <c r="K50" s="111"/>
      <c r="L50" s="112"/>
    </row>
    <row r="51" spans="1:12" ht="12.75" customHeight="1">
      <c r="A51" s="47" t="str">
        <f>SPEC!A51</f>
        <v>BELT WIDTH</v>
      </c>
      <c r="B51" s="47"/>
      <c r="C51" s="38">
        <f>D51</f>
        <v>0</v>
      </c>
      <c r="D51" s="38">
        <f>E51</f>
        <v>0</v>
      </c>
      <c r="E51" s="36">
        <f>SPEC!E51</f>
        <v>0</v>
      </c>
      <c r="F51" s="37">
        <f t="shared" si="12"/>
        <v>0</v>
      </c>
      <c r="G51" s="37">
        <f t="shared" si="12"/>
        <v>0</v>
      </c>
      <c r="H51" s="37">
        <f t="shared" si="12"/>
        <v>0</v>
      </c>
      <c r="I51" s="110"/>
      <c r="J51" s="111"/>
      <c r="K51" s="111"/>
      <c r="L51" s="112"/>
    </row>
    <row r="52" spans="1:12" ht="12.75" customHeight="1">
      <c r="A52" s="47" t="str">
        <f>SPEC!A52</f>
        <v>BELT LENGTH***</v>
      </c>
      <c r="B52" s="47"/>
      <c r="C52" s="38">
        <f>D52-2</f>
        <v>-4</v>
      </c>
      <c r="D52" s="38">
        <f>E52-2</f>
        <v>-2</v>
      </c>
      <c r="E52" s="36">
        <f>SPEC!E52</f>
        <v>0</v>
      </c>
      <c r="F52" s="37">
        <f>E52+2</f>
        <v>2</v>
      </c>
      <c r="G52" s="37">
        <f>F52+4</f>
        <v>6</v>
      </c>
      <c r="H52" s="37">
        <f>G52+4</f>
        <v>10</v>
      </c>
      <c r="I52" s="113"/>
      <c r="J52" s="114"/>
      <c r="K52" s="114"/>
      <c r="L52" s="115"/>
    </row>
    <row r="53" spans="1:12" ht="17.25" customHeight="1" thickBot="1">
      <c r="A53" s="122" t="s">
        <v>60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</row>
    <row r="54" spans="1:12" ht="21" customHeight="1" thickTop="1">
      <c r="A54" s="119" t="s">
        <v>61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1"/>
    </row>
    <row r="55" spans="1:12" ht="17.25" customHeight="1">
      <c r="A55" s="117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2"/>
    </row>
    <row r="56" spans="1:12" ht="17.25" customHeight="1">
      <c r="A56" s="110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2"/>
    </row>
    <row r="57" spans="1:12" ht="17.25" customHeight="1">
      <c r="A57" s="110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2"/>
    </row>
    <row r="58" spans="1:12" ht="17.25" customHeight="1">
      <c r="A58" s="110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2"/>
    </row>
    <row r="59" spans="1:12" ht="17.25" customHeight="1">
      <c r="A59" s="110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2"/>
    </row>
    <row r="60" spans="1:12" ht="17.25" customHeight="1">
      <c r="A60" s="110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2"/>
    </row>
    <row r="61" spans="1:12" ht="17.25" customHeight="1">
      <c r="A61" s="110"/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L61" s="112"/>
    </row>
    <row r="62" spans="1:12" ht="17.25" customHeight="1">
      <c r="A62" s="110"/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2"/>
    </row>
    <row r="63" spans="1:12" ht="17.25" customHeight="1">
      <c r="A63" s="110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2"/>
    </row>
    <row r="64" spans="1:12" ht="17.25" customHeight="1">
      <c r="A64" s="113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5"/>
    </row>
    <row r="65" spans="1:11" ht="17.25" customHeight="1">
      <c r="A65" s="3"/>
      <c r="B65" s="3"/>
      <c r="C65" s="3"/>
      <c r="D65" s="3"/>
      <c r="E65" s="9"/>
      <c r="F65" s="3"/>
      <c r="G65" s="3"/>
      <c r="H65" s="3"/>
      <c r="I65" s="5"/>
      <c r="J65" s="5"/>
      <c r="K65" s="8"/>
    </row>
    <row r="66" spans="1:11" ht="17.25" customHeight="1">
      <c r="A66" s="3"/>
      <c r="B66" s="3"/>
      <c r="C66" s="3"/>
      <c r="D66" s="3"/>
      <c r="E66" s="9"/>
      <c r="F66" s="3"/>
      <c r="G66" s="3"/>
      <c r="H66" s="3"/>
      <c r="I66" s="5"/>
      <c r="J66" s="5"/>
      <c r="K66" s="8"/>
    </row>
    <row r="67" spans="1:11" ht="17.25" customHeight="1">
      <c r="A67" s="3"/>
      <c r="B67" s="3"/>
      <c r="C67" s="3"/>
      <c r="D67" s="3"/>
      <c r="E67" s="9"/>
      <c r="F67" s="3"/>
      <c r="G67" s="3"/>
      <c r="H67" s="3"/>
      <c r="I67" s="5"/>
      <c r="J67" s="5"/>
      <c r="K67" s="8"/>
    </row>
    <row r="68" spans="1:11" ht="17.25" customHeight="1">
      <c r="A68" s="3"/>
      <c r="B68" s="3"/>
      <c r="C68" s="3"/>
      <c r="D68" s="3"/>
      <c r="E68" s="9"/>
      <c r="F68" s="3"/>
      <c r="G68" s="3"/>
      <c r="H68" s="3"/>
      <c r="I68" s="5"/>
      <c r="J68" s="5"/>
      <c r="K68" s="8"/>
    </row>
    <row r="69" spans="1:11" ht="17.25" customHeight="1">
      <c r="A69" s="3"/>
      <c r="B69" s="3"/>
      <c r="C69" s="3"/>
      <c r="D69" s="3"/>
      <c r="E69" s="9"/>
      <c r="F69" s="3"/>
      <c r="G69" s="3"/>
      <c r="H69" s="3"/>
      <c r="I69" s="5"/>
      <c r="J69" s="5"/>
      <c r="K69" s="8"/>
    </row>
    <row r="70" spans="1:11" ht="17.25" customHeight="1">
      <c r="A70" s="3"/>
      <c r="B70" s="3"/>
      <c r="C70" s="3"/>
      <c r="D70" s="3"/>
      <c r="E70" s="9"/>
      <c r="F70" s="3"/>
      <c r="G70" s="3"/>
      <c r="H70" s="3"/>
      <c r="I70" s="5"/>
      <c r="J70" s="5"/>
      <c r="K70" s="8"/>
    </row>
    <row r="71" spans="1:11" ht="17.25" customHeight="1">
      <c r="A71" s="3"/>
      <c r="B71" s="3"/>
      <c r="C71" s="3"/>
      <c r="D71" s="3"/>
      <c r="E71" s="9"/>
      <c r="F71" s="3"/>
      <c r="G71" s="3"/>
      <c r="H71" s="3"/>
      <c r="I71" s="5"/>
      <c r="J71" s="5"/>
      <c r="K71" s="8"/>
    </row>
    <row r="72" spans="4:6" ht="12.75">
      <c r="D72" s="8"/>
      <c r="E72" s="9"/>
      <c r="F72" s="8"/>
    </row>
    <row r="73" spans="4:6" ht="12.75">
      <c r="D73" s="8"/>
      <c r="E73" s="9"/>
      <c r="F73" s="8"/>
    </row>
    <row r="74" spans="4:6" ht="12.75">
      <c r="D74" s="8"/>
      <c r="E74" s="9"/>
      <c r="F74" s="8"/>
    </row>
    <row r="75" spans="4:6" ht="12.75">
      <c r="D75" s="8"/>
      <c r="E75" s="9"/>
      <c r="F75" s="8"/>
    </row>
    <row r="76" spans="4:6" ht="12.75">
      <c r="D76" s="8"/>
      <c r="E76" s="9"/>
      <c r="F76" s="8"/>
    </row>
    <row r="77" spans="4:6" ht="12.75">
      <c r="D77" s="8"/>
      <c r="E77" s="9"/>
      <c r="F77" s="8"/>
    </row>
    <row r="78" spans="4:6" ht="12.75">
      <c r="D78" s="8"/>
      <c r="E78" s="9"/>
      <c r="F78" s="8"/>
    </row>
    <row r="79" spans="4:6" ht="12.75">
      <c r="D79" s="8"/>
      <c r="E79" s="9"/>
      <c r="F79" s="8"/>
    </row>
    <row r="80" spans="4:6" ht="12.75">
      <c r="D80" s="8"/>
      <c r="E80" s="9"/>
      <c r="F80" s="8"/>
    </row>
    <row r="81" spans="4:6" ht="12.75">
      <c r="D81" s="8"/>
      <c r="E81" s="9"/>
      <c r="F81" s="8"/>
    </row>
    <row r="82" spans="4:6" ht="12.75">
      <c r="D82" s="8"/>
      <c r="E82" s="9"/>
      <c r="F82" s="8"/>
    </row>
    <row r="83" spans="4:6" ht="15">
      <c r="D83" s="8"/>
      <c r="E83" s="10"/>
      <c r="F83" s="8"/>
    </row>
    <row r="84" spans="4:6" ht="12">
      <c r="D84" s="8"/>
      <c r="E84" s="3"/>
      <c r="F84" s="8"/>
    </row>
    <row r="85" spans="4:6" ht="12">
      <c r="D85" s="8"/>
      <c r="E85" s="3"/>
      <c r="F85" s="8"/>
    </row>
    <row r="86" spans="4:6" ht="12">
      <c r="D86" s="8"/>
      <c r="E86" s="3"/>
      <c r="F86" s="8"/>
    </row>
    <row r="87" spans="4:6" ht="12">
      <c r="D87" s="8"/>
      <c r="E87" s="3"/>
      <c r="F87" s="8"/>
    </row>
    <row r="88" spans="4:6" ht="12">
      <c r="D88" s="8"/>
      <c r="E88" s="3"/>
      <c r="F88" s="8"/>
    </row>
    <row r="89" spans="4:6" ht="12">
      <c r="D89" s="8"/>
      <c r="E89" s="3"/>
      <c r="F89" s="8"/>
    </row>
    <row r="90" spans="4:6" ht="12">
      <c r="D90" s="8"/>
      <c r="E90" s="3"/>
      <c r="F90" s="8"/>
    </row>
    <row r="91" spans="4:6" ht="12">
      <c r="D91" s="8"/>
      <c r="E91" s="3"/>
      <c r="F91" s="8"/>
    </row>
    <row r="92" spans="4:6" ht="12">
      <c r="D92" s="8"/>
      <c r="E92" s="3"/>
      <c r="F92" s="8"/>
    </row>
    <row r="93" spans="4:6" ht="12">
      <c r="D93" s="8"/>
      <c r="E93" s="3"/>
      <c r="F93" s="8"/>
    </row>
    <row r="94" spans="4:6" ht="12">
      <c r="D94" s="8"/>
      <c r="E94" s="3"/>
      <c r="F94" s="8"/>
    </row>
    <row r="95" spans="4:6" ht="12">
      <c r="D95" s="8"/>
      <c r="E95" s="3"/>
      <c r="F95" s="8"/>
    </row>
    <row r="96" ht="12">
      <c r="E96" s="3"/>
    </row>
    <row r="97" ht="12">
      <c r="E97" s="3"/>
    </row>
    <row r="98" ht="12">
      <c r="E98" s="3"/>
    </row>
    <row r="99" ht="12">
      <c r="E99" s="3"/>
    </row>
    <row r="100" ht="12">
      <c r="E100" s="3"/>
    </row>
    <row r="101" ht="12">
      <c r="E101" s="3"/>
    </row>
  </sheetData>
  <mergeCells count="59">
    <mergeCell ref="A35:B35"/>
    <mergeCell ref="A47:B47"/>
    <mergeCell ref="A43:B43"/>
    <mergeCell ref="A44:B44"/>
    <mergeCell ref="A45:B45"/>
    <mergeCell ref="A41:B41"/>
    <mergeCell ref="A39:B39"/>
    <mergeCell ref="A22:B22"/>
    <mergeCell ref="A23:B23"/>
    <mergeCell ref="A24:B24"/>
    <mergeCell ref="A25:B25"/>
    <mergeCell ref="A33:B33"/>
    <mergeCell ref="A34:B34"/>
    <mergeCell ref="A51:B51"/>
    <mergeCell ref="A52:B52"/>
    <mergeCell ref="A49:B49"/>
    <mergeCell ref="A55:L64"/>
    <mergeCell ref="A54:L54"/>
    <mergeCell ref="A53:L53"/>
    <mergeCell ref="A48:B48"/>
    <mergeCell ref="I6:L52"/>
    <mergeCell ref="A50:B50"/>
    <mergeCell ref="A9:B9"/>
    <mergeCell ref="A10:B10"/>
    <mergeCell ref="A7:B7"/>
    <mergeCell ref="A8:B8"/>
    <mergeCell ref="A14:B14"/>
    <mergeCell ref="A46:B46"/>
    <mergeCell ref="A40:B40"/>
    <mergeCell ref="A1:L1"/>
    <mergeCell ref="A19:B19"/>
    <mergeCell ref="C2:D2"/>
    <mergeCell ref="A36:B36"/>
    <mergeCell ref="A37:B37"/>
    <mergeCell ref="A18:B18"/>
    <mergeCell ref="A12:B12"/>
    <mergeCell ref="A13:B13"/>
    <mergeCell ref="A15:B15"/>
    <mergeCell ref="A17:B17"/>
    <mergeCell ref="H2:L2"/>
    <mergeCell ref="H3:L3"/>
    <mergeCell ref="A5:L5"/>
    <mergeCell ref="B4:L4"/>
    <mergeCell ref="C3:D3"/>
    <mergeCell ref="A42:B42"/>
    <mergeCell ref="A11:B11"/>
    <mergeCell ref="A26:B26"/>
    <mergeCell ref="A27:B27"/>
    <mergeCell ref="A28:B28"/>
    <mergeCell ref="F2:G2"/>
    <mergeCell ref="A38:B38"/>
    <mergeCell ref="A6:B6"/>
    <mergeCell ref="A16:B16"/>
    <mergeCell ref="A29:B29"/>
    <mergeCell ref="A30:B30"/>
    <mergeCell ref="A31:B31"/>
    <mergeCell ref="A32:B32"/>
    <mergeCell ref="A20:B20"/>
    <mergeCell ref="A21:B21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75"/>
  <ignoredErrors>
    <ignoredError sqref="F8" formula="1"/>
    <ignoredError sqref="E9" emptyCellReferenc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workbookViewId="0" topLeftCell="A1">
      <selection activeCell="F17" sqref="F17"/>
    </sheetView>
  </sheetViews>
  <sheetFormatPr defaultColWidth="8.8515625" defaultRowHeight="12.75"/>
  <cols>
    <col min="1" max="1" width="18.421875" style="0" customWidth="1"/>
    <col min="2" max="2" width="22.140625" style="0" customWidth="1"/>
    <col min="3" max="13" width="9.28125" style="0" customWidth="1"/>
    <col min="14" max="14" width="9.7109375" style="0" customWidth="1"/>
    <col min="15" max="16" width="9.28125" style="0" customWidth="1"/>
  </cols>
  <sheetData>
    <row r="1" spans="1:16" ht="51" customHeight="1">
      <c r="A1" s="107" t="str">
        <f>SPEC!A1</f>
        <v>MENS PANTS TECH PACK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27"/>
      <c r="O1" s="12"/>
      <c r="P1" s="12"/>
    </row>
    <row r="2" spans="1:16" ht="25.5" customHeight="1">
      <c r="A2" s="18" t="s">
        <v>49</v>
      </c>
      <c r="B2" s="19">
        <f>SPEC!B2</f>
        <v>0</v>
      </c>
      <c r="C2" s="58" t="s">
        <v>52</v>
      </c>
      <c r="D2" s="58"/>
      <c r="E2" s="21">
        <f>SPEC!E2</f>
        <v>0</v>
      </c>
      <c r="F2" s="55" t="s">
        <v>44</v>
      </c>
      <c r="G2" s="55"/>
      <c r="H2" s="124">
        <f>SPEC!H2</f>
        <v>0</v>
      </c>
      <c r="I2" s="125"/>
      <c r="J2" s="125"/>
      <c r="K2" s="125"/>
      <c r="L2" s="125"/>
      <c r="M2" s="125"/>
      <c r="N2" s="126"/>
      <c r="O2" s="17"/>
      <c r="P2" s="17"/>
    </row>
    <row r="3" spans="1:16" ht="24.75" customHeight="1">
      <c r="A3" s="18" t="s">
        <v>41</v>
      </c>
      <c r="B3" s="19">
        <f>SPEC!B3</f>
        <v>0</v>
      </c>
      <c r="C3" s="58" t="s">
        <v>53</v>
      </c>
      <c r="D3" s="58"/>
      <c r="E3" s="27">
        <f>SPEC!E3</f>
        <v>0</v>
      </c>
      <c r="F3" s="20" t="s">
        <v>45</v>
      </c>
      <c r="G3" s="22"/>
      <c r="H3" s="124">
        <f>SPEC!H3</f>
        <v>0</v>
      </c>
      <c r="I3" s="125"/>
      <c r="J3" s="125"/>
      <c r="K3" s="125"/>
      <c r="L3" s="125"/>
      <c r="M3" s="125"/>
      <c r="N3" s="126"/>
      <c r="O3" s="17"/>
      <c r="P3" s="17"/>
    </row>
    <row r="4" spans="1:16" ht="24.75" customHeight="1">
      <c r="A4" s="18" t="s">
        <v>50</v>
      </c>
      <c r="B4" s="103">
        <f>SPEC!B4</f>
        <v>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43"/>
      <c r="O4" s="23"/>
      <c r="P4" s="23"/>
    </row>
    <row r="5" spans="1:16" ht="30.75" customHeight="1">
      <c r="A5" s="144" t="s">
        <v>58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6"/>
      <c r="O5" s="12"/>
      <c r="P5" s="12"/>
    </row>
    <row r="6" spans="1:16" ht="32.25" customHeight="1">
      <c r="A6" s="94" t="s">
        <v>51</v>
      </c>
      <c r="B6" s="94"/>
      <c r="C6" s="32">
        <v>29</v>
      </c>
      <c r="D6" s="39">
        <v>30</v>
      </c>
      <c r="E6" s="39">
        <v>31</v>
      </c>
      <c r="F6" s="42">
        <v>32</v>
      </c>
      <c r="G6" s="39">
        <v>33</v>
      </c>
      <c r="H6" s="39">
        <v>34</v>
      </c>
      <c r="I6" s="39">
        <v>35</v>
      </c>
      <c r="J6" s="39">
        <v>36</v>
      </c>
      <c r="K6" s="39">
        <v>38</v>
      </c>
      <c r="L6" s="39">
        <v>40</v>
      </c>
      <c r="M6" s="39">
        <v>42</v>
      </c>
      <c r="N6" s="39">
        <v>44</v>
      </c>
      <c r="O6" s="24"/>
      <c r="P6" s="24"/>
    </row>
    <row r="7" spans="1:16" ht="15.75" customHeight="1">
      <c r="A7" s="123" t="str">
        <f>SPEC!A7</f>
        <v>WAIST RELAXED ***</v>
      </c>
      <c r="B7" s="123"/>
      <c r="C7" s="33">
        <f>D7-1</f>
        <v>-3</v>
      </c>
      <c r="D7" s="43">
        <f>E7-1</f>
        <v>-2</v>
      </c>
      <c r="E7" s="43">
        <f>F7-1</f>
        <v>-1</v>
      </c>
      <c r="F7" s="44">
        <f>SPEC!E7</f>
        <v>0</v>
      </c>
      <c r="G7" s="35">
        <f>F7+1</f>
        <v>1</v>
      </c>
      <c r="H7" s="35">
        <f>G7+1</f>
        <v>2</v>
      </c>
      <c r="I7" s="35">
        <f>H7+1</f>
        <v>3</v>
      </c>
      <c r="J7" s="35">
        <f>I7+1</f>
        <v>4</v>
      </c>
      <c r="K7" s="40">
        <f>J7+2</f>
        <v>6</v>
      </c>
      <c r="L7" s="40">
        <f>K7+2</f>
        <v>8</v>
      </c>
      <c r="M7" s="40">
        <f>L7+2</f>
        <v>10</v>
      </c>
      <c r="N7" s="40">
        <f>M7+2</f>
        <v>12</v>
      </c>
      <c r="O7" s="12"/>
      <c r="P7" s="12"/>
    </row>
    <row r="8" spans="1:16" ht="15.75" customHeight="1">
      <c r="A8" s="123" t="str">
        <f>SPEC!A8</f>
        <v>WAISTBAND HEIGHT</v>
      </c>
      <c r="B8" s="123"/>
      <c r="C8" s="33">
        <f>D8</f>
        <v>0</v>
      </c>
      <c r="D8" s="43">
        <f>E8</f>
        <v>0</v>
      </c>
      <c r="E8" s="43">
        <f>F8</f>
        <v>0</v>
      </c>
      <c r="F8" s="44">
        <f>SPEC!E8</f>
        <v>0</v>
      </c>
      <c r="G8" s="35">
        <f>F8</f>
        <v>0</v>
      </c>
      <c r="H8" s="35">
        <f aca="true" t="shared" si="0" ref="H8:N8">G8</f>
        <v>0</v>
      </c>
      <c r="I8" s="35">
        <f t="shared" si="0"/>
        <v>0</v>
      </c>
      <c r="J8" s="35">
        <f t="shared" si="0"/>
        <v>0</v>
      </c>
      <c r="K8" s="35">
        <f t="shared" si="0"/>
        <v>0</v>
      </c>
      <c r="L8" s="35">
        <f t="shared" si="0"/>
        <v>0</v>
      </c>
      <c r="M8" s="35">
        <f t="shared" si="0"/>
        <v>0</v>
      </c>
      <c r="N8" s="35">
        <f t="shared" si="0"/>
        <v>0</v>
      </c>
      <c r="O8" s="12"/>
      <c r="P8" s="12"/>
    </row>
    <row r="9" spans="1:16" ht="15.75" customHeight="1">
      <c r="A9" s="123" t="str">
        <f>SPEC!A9</f>
        <v>UPPER HIP XX BLW BOTTOM WB AT SEAM***</v>
      </c>
      <c r="B9" s="123"/>
      <c r="C9" s="33">
        <f aca="true" t="shared" si="1" ref="C9:E10">D9-1</f>
        <v>-3</v>
      </c>
      <c r="D9" s="43">
        <f t="shared" si="1"/>
        <v>-2</v>
      </c>
      <c r="E9" s="43">
        <f t="shared" si="1"/>
        <v>-1</v>
      </c>
      <c r="F9" s="44">
        <f>SPEC!E9</f>
        <v>0</v>
      </c>
      <c r="G9" s="35">
        <f>F9+1</f>
        <v>1</v>
      </c>
      <c r="H9" s="35">
        <f aca="true" t="shared" si="2" ref="H9:J10">G9+1</f>
        <v>2</v>
      </c>
      <c r="I9" s="35">
        <f t="shared" si="2"/>
        <v>3</v>
      </c>
      <c r="J9" s="35">
        <f t="shared" si="2"/>
        <v>4</v>
      </c>
      <c r="K9" s="40">
        <f>J9+1.875</f>
        <v>5.875</v>
      </c>
      <c r="L9" s="40">
        <f>K9+1.875</f>
        <v>7.75</v>
      </c>
      <c r="M9" s="40">
        <f>L9+1.875</f>
        <v>9.625</v>
      </c>
      <c r="N9" s="40">
        <f>M9+1.875</f>
        <v>11.5</v>
      </c>
      <c r="O9" s="12"/>
      <c r="P9" s="12"/>
    </row>
    <row r="10" spans="1:16" ht="15.75" customHeight="1">
      <c r="A10" s="123" t="str">
        <f>SPEC!A10</f>
        <v>LOWER HIP / SEAT XX" UP FROM CROTCH ***</v>
      </c>
      <c r="B10" s="123"/>
      <c r="C10" s="33">
        <f t="shared" si="1"/>
        <v>-3</v>
      </c>
      <c r="D10" s="43">
        <f t="shared" si="1"/>
        <v>-2</v>
      </c>
      <c r="E10" s="43">
        <f t="shared" si="1"/>
        <v>-1</v>
      </c>
      <c r="F10" s="44">
        <f>SPEC!E10</f>
        <v>0</v>
      </c>
      <c r="G10" s="35">
        <f>F10+1</f>
        <v>1</v>
      </c>
      <c r="H10" s="35">
        <f t="shared" si="2"/>
        <v>2</v>
      </c>
      <c r="I10" s="35">
        <f t="shared" si="2"/>
        <v>3</v>
      </c>
      <c r="J10" s="35">
        <f t="shared" si="2"/>
        <v>4</v>
      </c>
      <c r="K10" s="40">
        <f>J10+1.75</f>
        <v>5.75</v>
      </c>
      <c r="L10" s="40">
        <f>K10+1.75</f>
        <v>7.5</v>
      </c>
      <c r="M10" s="40">
        <f>L10+1.75</f>
        <v>9.25</v>
      </c>
      <c r="N10" s="40">
        <f>M10+1.75</f>
        <v>11</v>
      </c>
      <c r="O10" s="12"/>
      <c r="P10" s="12"/>
    </row>
    <row r="11" spans="1:16" ht="15.75" customHeight="1">
      <c r="A11" s="123" t="str">
        <f>SPEC!A11</f>
        <v>THIGH (1" BELOW CROTCH ***</v>
      </c>
      <c r="B11" s="123"/>
      <c r="C11" s="33">
        <f aca="true" t="shared" si="3" ref="C11:E12">D11-0.5</f>
        <v>-1.5</v>
      </c>
      <c r="D11" s="43">
        <f t="shared" si="3"/>
        <v>-1</v>
      </c>
      <c r="E11" s="43">
        <f t="shared" si="3"/>
        <v>-0.5</v>
      </c>
      <c r="F11" s="44">
        <f>SPEC!E11</f>
        <v>0</v>
      </c>
      <c r="G11" s="35">
        <f>F11+0.5</f>
        <v>0.5</v>
      </c>
      <c r="H11" s="35">
        <f aca="true" t="shared" si="4" ref="H11:J12">G11+0.5</f>
        <v>1</v>
      </c>
      <c r="I11" s="35">
        <f t="shared" si="4"/>
        <v>1.5</v>
      </c>
      <c r="J11" s="35">
        <f t="shared" si="4"/>
        <v>2</v>
      </c>
      <c r="K11" s="40">
        <f>J11+1</f>
        <v>3</v>
      </c>
      <c r="L11" s="40">
        <f>K11+1</f>
        <v>4</v>
      </c>
      <c r="M11" s="40">
        <f>L11+1</f>
        <v>5</v>
      </c>
      <c r="N11" s="40">
        <f>M11+1</f>
        <v>6</v>
      </c>
      <c r="O11" s="12"/>
      <c r="P11" s="12"/>
    </row>
    <row r="12" spans="1:16" ht="15.75" customHeight="1">
      <c r="A12" s="123" t="str">
        <f>SPEC!A12</f>
        <v>KNEE XX" BELOW CROTCH ***</v>
      </c>
      <c r="B12" s="123"/>
      <c r="C12" s="33">
        <f t="shared" si="3"/>
        <v>-1.5</v>
      </c>
      <c r="D12" s="43">
        <f t="shared" si="3"/>
        <v>-1</v>
      </c>
      <c r="E12" s="43">
        <f t="shared" si="3"/>
        <v>-0.5</v>
      </c>
      <c r="F12" s="44">
        <f>SPEC!E12</f>
        <v>0</v>
      </c>
      <c r="G12" s="35">
        <f>F12+0.5</f>
        <v>0.5</v>
      </c>
      <c r="H12" s="35">
        <f t="shared" si="4"/>
        <v>1</v>
      </c>
      <c r="I12" s="35">
        <f t="shared" si="4"/>
        <v>1.5</v>
      </c>
      <c r="J12" s="35">
        <f t="shared" si="4"/>
        <v>2</v>
      </c>
      <c r="K12" s="40">
        <f>J12+0.75</f>
        <v>2.75</v>
      </c>
      <c r="L12" s="40">
        <f>K12+0.75</f>
        <v>3.5</v>
      </c>
      <c r="M12" s="40">
        <f>L12+0.75</f>
        <v>4.25</v>
      </c>
      <c r="N12" s="40">
        <f>M12+0.75</f>
        <v>5</v>
      </c>
      <c r="O12" s="12"/>
      <c r="P12" s="12"/>
    </row>
    <row r="13" spans="1:16" ht="15.75" customHeight="1">
      <c r="A13" s="123" t="str">
        <f>SPEC!A13</f>
        <v>LEG OPENING ***</v>
      </c>
      <c r="B13" s="123"/>
      <c r="C13" s="33">
        <f>D13-0.25</f>
        <v>-0.75</v>
      </c>
      <c r="D13" s="43">
        <f>E13-0.25</f>
        <v>-0.5</v>
      </c>
      <c r="E13" s="43">
        <f>F13-0.25</f>
        <v>-0.25</v>
      </c>
      <c r="F13" s="44">
        <f>SPEC!E13</f>
        <v>0</v>
      </c>
      <c r="G13" s="35">
        <f>F13+0.25</f>
        <v>0.25</v>
      </c>
      <c r="H13" s="35">
        <f>G13+0.25</f>
        <v>0.5</v>
      </c>
      <c r="I13" s="35">
        <f>H13+0.25</f>
        <v>0.75</v>
      </c>
      <c r="J13" s="35">
        <f>I13+0.25</f>
        <v>1</v>
      </c>
      <c r="K13" s="40">
        <f>J13+0.5</f>
        <v>1.5</v>
      </c>
      <c r="L13" s="40">
        <f>K13+0.5</f>
        <v>2</v>
      </c>
      <c r="M13" s="40">
        <f>L13+0.5</f>
        <v>2.5</v>
      </c>
      <c r="N13" s="40">
        <f>M13+0.5</f>
        <v>3</v>
      </c>
      <c r="O13" s="12"/>
      <c r="P13" s="12"/>
    </row>
    <row r="14" spans="1:16" ht="15.75" customHeight="1">
      <c r="A14" s="100" t="str">
        <f>SPEC!A14</f>
        <v>INSEAM 29"</v>
      </c>
      <c r="B14" s="100"/>
      <c r="C14" s="33">
        <f aca="true" t="shared" si="5" ref="C14:E17">D14</f>
        <v>29</v>
      </c>
      <c r="D14" s="43">
        <f t="shared" si="5"/>
        <v>29</v>
      </c>
      <c r="E14" s="43">
        <f t="shared" si="5"/>
        <v>29</v>
      </c>
      <c r="F14" s="44">
        <v>29</v>
      </c>
      <c r="G14" s="35">
        <f>F14</f>
        <v>29</v>
      </c>
      <c r="H14" s="35">
        <f aca="true" t="shared" si="6" ref="H14:N14">G14</f>
        <v>29</v>
      </c>
      <c r="I14" s="35">
        <f t="shared" si="6"/>
        <v>29</v>
      </c>
      <c r="J14" s="35">
        <f t="shared" si="6"/>
        <v>29</v>
      </c>
      <c r="K14" s="35">
        <f t="shared" si="6"/>
        <v>29</v>
      </c>
      <c r="L14" s="35">
        <f t="shared" si="6"/>
        <v>29</v>
      </c>
      <c r="M14" s="35">
        <f t="shared" si="6"/>
        <v>29</v>
      </c>
      <c r="N14" s="35">
        <f t="shared" si="6"/>
        <v>29</v>
      </c>
      <c r="O14" s="12"/>
      <c r="P14" s="12"/>
    </row>
    <row r="15" spans="1:16" ht="15.75" customHeight="1">
      <c r="A15" s="101" t="str">
        <f>SPEC!A15</f>
        <v>INSEAM 30"</v>
      </c>
      <c r="B15" s="101"/>
      <c r="C15" s="33">
        <f t="shared" si="5"/>
        <v>30</v>
      </c>
      <c r="D15" s="43">
        <f t="shared" si="5"/>
        <v>30</v>
      </c>
      <c r="E15" s="43">
        <f t="shared" si="5"/>
        <v>30</v>
      </c>
      <c r="F15" s="44">
        <v>30</v>
      </c>
      <c r="G15" s="35">
        <f>F15</f>
        <v>30</v>
      </c>
      <c r="H15" s="35">
        <f aca="true" t="shared" si="7" ref="H15:N16">G15</f>
        <v>30</v>
      </c>
      <c r="I15" s="35">
        <f t="shared" si="7"/>
        <v>30</v>
      </c>
      <c r="J15" s="35">
        <f t="shared" si="7"/>
        <v>30</v>
      </c>
      <c r="K15" s="35">
        <f t="shared" si="7"/>
        <v>30</v>
      </c>
      <c r="L15" s="35">
        <f t="shared" si="7"/>
        <v>30</v>
      </c>
      <c r="M15" s="35">
        <f t="shared" si="7"/>
        <v>30</v>
      </c>
      <c r="N15" s="35">
        <f t="shared" si="7"/>
        <v>30</v>
      </c>
      <c r="O15" s="12"/>
      <c r="P15" s="12"/>
    </row>
    <row r="16" spans="1:16" ht="15.75" customHeight="1">
      <c r="A16" s="99" t="str">
        <f>SPEC!A16</f>
        <v>INSEAM 31"</v>
      </c>
      <c r="B16" s="99"/>
      <c r="C16" s="33">
        <f t="shared" si="5"/>
        <v>31</v>
      </c>
      <c r="D16" s="43">
        <f t="shared" si="5"/>
        <v>31</v>
      </c>
      <c r="E16" s="43">
        <f t="shared" si="5"/>
        <v>31</v>
      </c>
      <c r="F16" s="44">
        <v>31</v>
      </c>
      <c r="G16" s="35">
        <f>F16</f>
        <v>31</v>
      </c>
      <c r="H16" s="35">
        <f t="shared" si="7"/>
        <v>31</v>
      </c>
      <c r="I16" s="35">
        <f t="shared" si="7"/>
        <v>31</v>
      </c>
      <c r="J16" s="35">
        <f t="shared" si="7"/>
        <v>31</v>
      </c>
      <c r="K16" s="35">
        <f t="shared" si="7"/>
        <v>31</v>
      </c>
      <c r="L16" s="35">
        <f t="shared" si="7"/>
        <v>31</v>
      </c>
      <c r="M16" s="35">
        <f t="shared" si="7"/>
        <v>31</v>
      </c>
      <c r="N16" s="35">
        <f t="shared" si="7"/>
        <v>31</v>
      </c>
      <c r="O16" s="12"/>
      <c r="P16" s="12"/>
    </row>
    <row r="17" spans="1:16" ht="15.75" customHeight="1">
      <c r="A17" s="102" t="str">
        <f>SPEC!A17</f>
        <v>INSEAM 32"</v>
      </c>
      <c r="B17" s="102"/>
      <c r="C17" s="33">
        <f t="shared" si="5"/>
        <v>32</v>
      </c>
      <c r="D17" s="43">
        <f t="shared" si="5"/>
        <v>32</v>
      </c>
      <c r="E17" s="43">
        <f t="shared" si="5"/>
        <v>32</v>
      </c>
      <c r="F17" s="44">
        <v>32</v>
      </c>
      <c r="G17" s="35">
        <f aca="true" t="shared" si="8" ref="G17:N17">F17</f>
        <v>32</v>
      </c>
      <c r="H17" s="35">
        <f t="shared" si="8"/>
        <v>32</v>
      </c>
      <c r="I17" s="35">
        <f t="shared" si="8"/>
        <v>32</v>
      </c>
      <c r="J17" s="35">
        <f t="shared" si="8"/>
        <v>32</v>
      </c>
      <c r="K17" s="35">
        <f t="shared" si="8"/>
        <v>32</v>
      </c>
      <c r="L17" s="35">
        <f t="shared" si="8"/>
        <v>32</v>
      </c>
      <c r="M17" s="35">
        <f t="shared" si="8"/>
        <v>32</v>
      </c>
      <c r="N17" s="35">
        <f t="shared" si="8"/>
        <v>32</v>
      </c>
      <c r="O17" s="12"/>
      <c r="P17" s="12"/>
    </row>
    <row r="18" spans="1:16" ht="15.75" customHeight="1">
      <c r="A18" s="98" t="str">
        <f>SPEC!A18</f>
        <v>INSEAM 34"</v>
      </c>
      <c r="B18" s="98"/>
      <c r="C18" s="33">
        <f>D18</f>
        <v>34</v>
      </c>
      <c r="D18" s="43">
        <f>E18</f>
        <v>34</v>
      </c>
      <c r="E18" s="43">
        <f>F18</f>
        <v>34</v>
      </c>
      <c r="F18" s="44">
        <v>34</v>
      </c>
      <c r="G18" s="35">
        <f aca="true" t="shared" si="9" ref="G18:N18">F18</f>
        <v>34</v>
      </c>
      <c r="H18" s="35">
        <f t="shared" si="9"/>
        <v>34</v>
      </c>
      <c r="I18" s="35">
        <f t="shared" si="9"/>
        <v>34</v>
      </c>
      <c r="J18" s="35">
        <f t="shared" si="9"/>
        <v>34</v>
      </c>
      <c r="K18" s="35">
        <f t="shared" si="9"/>
        <v>34</v>
      </c>
      <c r="L18" s="35">
        <f t="shared" si="9"/>
        <v>34</v>
      </c>
      <c r="M18" s="35">
        <f t="shared" si="9"/>
        <v>34</v>
      </c>
      <c r="N18" s="35">
        <f t="shared" si="9"/>
        <v>34</v>
      </c>
      <c r="O18" s="12"/>
      <c r="P18" s="12"/>
    </row>
    <row r="19" spans="1:16" ht="15.75" customHeight="1">
      <c r="A19" s="100" t="str">
        <f>SPEC!A19</f>
        <v>OUTSEAM 29"</v>
      </c>
      <c r="B19" s="100"/>
      <c r="C19" s="34">
        <f aca="true" t="shared" si="10" ref="C19:E32">D19-0.125</f>
        <v>-0.375</v>
      </c>
      <c r="D19" s="45">
        <f t="shared" si="10"/>
        <v>-0.25</v>
      </c>
      <c r="E19" s="45">
        <f t="shared" si="10"/>
        <v>-0.125</v>
      </c>
      <c r="F19" s="44">
        <f>SPEC!E19</f>
        <v>0</v>
      </c>
      <c r="G19" s="35">
        <f>F19+0.125</f>
        <v>0.125</v>
      </c>
      <c r="H19" s="35">
        <f aca="true" t="shared" si="11" ref="H19:J20">G19+0.125</f>
        <v>0.25</v>
      </c>
      <c r="I19" s="35">
        <f t="shared" si="11"/>
        <v>0.375</v>
      </c>
      <c r="J19" s="35">
        <f t="shared" si="11"/>
        <v>0.5</v>
      </c>
      <c r="K19" s="40">
        <f>J19+0.375</f>
        <v>0.875</v>
      </c>
      <c r="L19" s="40">
        <f aca="true" t="shared" si="12" ref="L19:N20">K19+0.375</f>
        <v>1.25</v>
      </c>
      <c r="M19" s="40">
        <f t="shared" si="12"/>
        <v>1.625</v>
      </c>
      <c r="N19" s="40">
        <f t="shared" si="12"/>
        <v>2</v>
      </c>
      <c r="O19" s="12"/>
      <c r="P19" s="12"/>
    </row>
    <row r="20" spans="1:16" ht="15.75" customHeight="1">
      <c r="A20" s="101" t="str">
        <f>SPEC!A20</f>
        <v>OUTSEAM 30"</v>
      </c>
      <c r="B20" s="101"/>
      <c r="C20" s="34">
        <f t="shared" si="10"/>
        <v>-0.375</v>
      </c>
      <c r="D20" s="45">
        <f t="shared" si="10"/>
        <v>-0.25</v>
      </c>
      <c r="E20" s="45">
        <f t="shared" si="10"/>
        <v>-0.125</v>
      </c>
      <c r="F20" s="44">
        <f>SPEC!E20</f>
        <v>0</v>
      </c>
      <c r="G20" s="35">
        <f>F20+0.125</f>
        <v>0.125</v>
      </c>
      <c r="H20" s="35">
        <f t="shared" si="11"/>
        <v>0.25</v>
      </c>
      <c r="I20" s="35">
        <f t="shared" si="11"/>
        <v>0.375</v>
      </c>
      <c r="J20" s="35">
        <f t="shared" si="11"/>
        <v>0.5</v>
      </c>
      <c r="K20" s="40">
        <f>J20+0.375</f>
        <v>0.875</v>
      </c>
      <c r="L20" s="40">
        <f t="shared" si="12"/>
        <v>1.25</v>
      </c>
      <c r="M20" s="40">
        <f t="shared" si="12"/>
        <v>1.625</v>
      </c>
      <c r="N20" s="40">
        <f t="shared" si="12"/>
        <v>2</v>
      </c>
      <c r="O20" s="31"/>
      <c r="P20" s="31"/>
    </row>
    <row r="21" spans="1:16" ht="15.75" customHeight="1">
      <c r="A21" s="99" t="str">
        <f>SPEC!A21</f>
        <v>OUTSEAM 31"</v>
      </c>
      <c r="B21" s="99"/>
      <c r="C21" s="34">
        <f t="shared" si="10"/>
        <v>-0.375</v>
      </c>
      <c r="D21" s="45">
        <f t="shared" si="10"/>
        <v>-0.25</v>
      </c>
      <c r="E21" s="45">
        <f t="shared" si="10"/>
        <v>-0.125</v>
      </c>
      <c r="F21" s="44">
        <f>SPEC!E21</f>
        <v>0</v>
      </c>
      <c r="G21" s="35">
        <f>F21+0.125</f>
        <v>0.125</v>
      </c>
      <c r="H21" s="35">
        <f aca="true" t="shared" si="13" ref="H21:J22">G21+0.125</f>
        <v>0.25</v>
      </c>
      <c r="I21" s="35">
        <f t="shared" si="13"/>
        <v>0.375</v>
      </c>
      <c r="J21" s="35">
        <f t="shared" si="13"/>
        <v>0.5</v>
      </c>
      <c r="K21" s="40">
        <f>J21+0.375</f>
        <v>0.875</v>
      </c>
      <c r="L21" s="40">
        <f aca="true" t="shared" si="14" ref="L21:N22">K21+0.375</f>
        <v>1.25</v>
      </c>
      <c r="M21" s="40">
        <f t="shared" si="14"/>
        <v>1.625</v>
      </c>
      <c r="N21" s="40">
        <f t="shared" si="14"/>
        <v>2</v>
      </c>
      <c r="O21" s="31"/>
      <c r="P21" s="31"/>
    </row>
    <row r="22" spans="1:16" ht="15.75" customHeight="1">
      <c r="A22" s="102" t="str">
        <f>SPEC!A22</f>
        <v>OUTSEAM 32"</v>
      </c>
      <c r="B22" s="102"/>
      <c r="C22" s="34">
        <f t="shared" si="10"/>
        <v>-0.375</v>
      </c>
      <c r="D22" s="45">
        <f t="shared" si="10"/>
        <v>-0.25</v>
      </c>
      <c r="E22" s="45">
        <f t="shared" si="10"/>
        <v>-0.125</v>
      </c>
      <c r="F22" s="44">
        <f>SPEC!E22</f>
        <v>0</v>
      </c>
      <c r="G22" s="35">
        <f>F22+0.125</f>
        <v>0.125</v>
      </c>
      <c r="H22" s="35">
        <f t="shared" si="13"/>
        <v>0.25</v>
      </c>
      <c r="I22" s="35">
        <f t="shared" si="13"/>
        <v>0.375</v>
      </c>
      <c r="J22" s="35">
        <f t="shared" si="13"/>
        <v>0.5</v>
      </c>
      <c r="K22" s="40">
        <f>J22+0.375</f>
        <v>0.875</v>
      </c>
      <c r="L22" s="40">
        <f t="shared" si="14"/>
        <v>1.25</v>
      </c>
      <c r="M22" s="40">
        <f t="shared" si="14"/>
        <v>1.625</v>
      </c>
      <c r="N22" s="40">
        <f t="shared" si="14"/>
        <v>2</v>
      </c>
      <c r="O22" s="31"/>
      <c r="P22" s="31"/>
    </row>
    <row r="23" spans="1:16" ht="15.75" customHeight="1">
      <c r="A23" s="98" t="str">
        <f>SPEC!A23</f>
        <v>OUTSEAM 34"</v>
      </c>
      <c r="B23" s="98"/>
      <c r="C23" s="34">
        <f t="shared" si="10"/>
        <v>-0.375</v>
      </c>
      <c r="D23" s="45">
        <f t="shared" si="10"/>
        <v>-0.25</v>
      </c>
      <c r="E23" s="45">
        <f t="shared" si="10"/>
        <v>-0.125</v>
      </c>
      <c r="F23" s="44">
        <f>SPEC!E23</f>
        <v>0</v>
      </c>
      <c r="G23" s="35">
        <f aca="true" t="shared" si="15" ref="G23:J32">F23+0.125</f>
        <v>0.125</v>
      </c>
      <c r="H23" s="35">
        <f t="shared" si="15"/>
        <v>0.25</v>
      </c>
      <c r="I23" s="35">
        <f t="shared" si="15"/>
        <v>0.375</v>
      </c>
      <c r="J23" s="35">
        <f t="shared" si="15"/>
        <v>0.5</v>
      </c>
      <c r="K23" s="40">
        <f aca="true" t="shared" si="16" ref="K23:N32">J23+0.375</f>
        <v>0.875</v>
      </c>
      <c r="L23" s="40">
        <f t="shared" si="16"/>
        <v>1.25</v>
      </c>
      <c r="M23" s="40">
        <f t="shared" si="16"/>
        <v>1.625</v>
      </c>
      <c r="N23" s="40">
        <f t="shared" si="16"/>
        <v>2</v>
      </c>
      <c r="O23" s="31"/>
      <c r="P23" s="31"/>
    </row>
    <row r="24" spans="1:16" ht="15.75" customHeight="1">
      <c r="A24" s="100" t="str">
        <f>SPEC!A24</f>
        <v>FRONT RISE 29"</v>
      </c>
      <c r="B24" s="100"/>
      <c r="C24" s="34">
        <f t="shared" si="10"/>
        <v>-0.375</v>
      </c>
      <c r="D24" s="45">
        <f t="shared" si="10"/>
        <v>-0.25</v>
      </c>
      <c r="E24" s="45">
        <f t="shared" si="10"/>
        <v>-0.125</v>
      </c>
      <c r="F24" s="44">
        <f>SPEC!E24</f>
        <v>0</v>
      </c>
      <c r="G24" s="35">
        <f t="shared" si="15"/>
        <v>0.125</v>
      </c>
      <c r="H24" s="35">
        <f t="shared" si="15"/>
        <v>0.25</v>
      </c>
      <c r="I24" s="35">
        <f t="shared" si="15"/>
        <v>0.375</v>
      </c>
      <c r="J24" s="35">
        <f t="shared" si="15"/>
        <v>0.5</v>
      </c>
      <c r="K24" s="40">
        <f t="shared" si="16"/>
        <v>0.875</v>
      </c>
      <c r="L24" s="40">
        <f t="shared" si="16"/>
        <v>1.25</v>
      </c>
      <c r="M24" s="40">
        <f t="shared" si="16"/>
        <v>1.625</v>
      </c>
      <c r="N24" s="40">
        <f t="shared" si="16"/>
        <v>2</v>
      </c>
      <c r="O24" s="31"/>
      <c r="P24" s="31"/>
    </row>
    <row r="25" spans="1:16" ht="15.75" customHeight="1">
      <c r="A25" s="101" t="str">
        <f>SPEC!A25</f>
        <v>FRONT RISE 30"</v>
      </c>
      <c r="B25" s="101"/>
      <c r="C25" s="34">
        <f t="shared" si="10"/>
        <v>-0.375</v>
      </c>
      <c r="D25" s="45">
        <f t="shared" si="10"/>
        <v>-0.25</v>
      </c>
      <c r="E25" s="45">
        <f t="shared" si="10"/>
        <v>-0.125</v>
      </c>
      <c r="F25" s="44">
        <f>SPEC!E25</f>
        <v>0</v>
      </c>
      <c r="G25" s="35">
        <f t="shared" si="15"/>
        <v>0.125</v>
      </c>
      <c r="H25" s="35">
        <f t="shared" si="15"/>
        <v>0.25</v>
      </c>
      <c r="I25" s="35">
        <f t="shared" si="15"/>
        <v>0.375</v>
      </c>
      <c r="J25" s="35">
        <f t="shared" si="15"/>
        <v>0.5</v>
      </c>
      <c r="K25" s="40">
        <f t="shared" si="16"/>
        <v>0.875</v>
      </c>
      <c r="L25" s="40">
        <f t="shared" si="16"/>
        <v>1.25</v>
      </c>
      <c r="M25" s="40">
        <f t="shared" si="16"/>
        <v>1.625</v>
      </c>
      <c r="N25" s="40">
        <f t="shared" si="16"/>
        <v>2</v>
      </c>
      <c r="O25" s="31"/>
      <c r="P25" s="31"/>
    </row>
    <row r="26" spans="1:16" ht="15.75" customHeight="1">
      <c r="A26" s="99" t="str">
        <f>SPEC!A26</f>
        <v>FRONT RISE 31"</v>
      </c>
      <c r="B26" s="99"/>
      <c r="C26" s="34">
        <f t="shared" si="10"/>
        <v>-0.375</v>
      </c>
      <c r="D26" s="45">
        <f t="shared" si="10"/>
        <v>-0.25</v>
      </c>
      <c r="E26" s="45">
        <f t="shared" si="10"/>
        <v>-0.125</v>
      </c>
      <c r="F26" s="44">
        <f>SPEC!E26</f>
        <v>0</v>
      </c>
      <c r="G26" s="35">
        <f t="shared" si="15"/>
        <v>0.125</v>
      </c>
      <c r="H26" s="35">
        <f t="shared" si="15"/>
        <v>0.25</v>
      </c>
      <c r="I26" s="35">
        <f t="shared" si="15"/>
        <v>0.375</v>
      </c>
      <c r="J26" s="35">
        <f t="shared" si="15"/>
        <v>0.5</v>
      </c>
      <c r="K26" s="40">
        <f t="shared" si="16"/>
        <v>0.875</v>
      </c>
      <c r="L26" s="40">
        <f t="shared" si="16"/>
        <v>1.25</v>
      </c>
      <c r="M26" s="40">
        <f t="shared" si="16"/>
        <v>1.625</v>
      </c>
      <c r="N26" s="40">
        <f t="shared" si="16"/>
        <v>2</v>
      </c>
      <c r="O26" s="31"/>
      <c r="P26" s="31"/>
    </row>
    <row r="27" spans="1:16" ht="15.75" customHeight="1">
      <c r="A27" s="102" t="str">
        <f>SPEC!A27</f>
        <v>FRONT RISE 32"</v>
      </c>
      <c r="B27" s="102"/>
      <c r="C27" s="34">
        <f t="shared" si="10"/>
        <v>-0.375</v>
      </c>
      <c r="D27" s="45">
        <f t="shared" si="10"/>
        <v>-0.25</v>
      </c>
      <c r="E27" s="45">
        <f t="shared" si="10"/>
        <v>-0.125</v>
      </c>
      <c r="F27" s="44">
        <f>SPEC!E27</f>
        <v>0</v>
      </c>
      <c r="G27" s="35">
        <f t="shared" si="15"/>
        <v>0.125</v>
      </c>
      <c r="H27" s="35">
        <f t="shared" si="15"/>
        <v>0.25</v>
      </c>
      <c r="I27" s="35">
        <f t="shared" si="15"/>
        <v>0.375</v>
      </c>
      <c r="J27" s="35">
        <f t="shared" si="15"/>
        <v>0.5</v>
      </c>
      <c r="K27" s="40">
        <f t="shared" si="16"/>
        <v>0.875</v>
      </c>
      <c r="L27" s="40">
        <f t="shared" si="16"/>
        <v>1.25</v>
      </c>
      <c r="M27" s="40">
        <f t="shared" si="16"/>
        <v>1.625</v>
      </c>
      <c r="N27" s="40">
        <f t="shared" si="16"/>
        <v>2</v>
      </c>
      <c r="O27" s="31"/>
      <c r="P27" s="31"/>
    </row>
    <row r="28" spans="1:16" ht="15.75" customHeight="1">
      <c r="A28" s="98" t="str">
        <f>SPEC!A28</f>
        <v>FRONT RISE 34"</v>
      </c>
      <c r="B28" s="98"/>
      <c r="C28" s="34">
        <f t="shared" si="10"/>
        <v>-0.375</v>
      </c>
      <c r="D28" s="45">
        <f t="shared" si="10"/>
        <v>-0.25</v>
      </c>
      <c r="E28" s="45">
        <f t="shared" si="10"/>
        <v>-0.125</v>
      </c>
      <c r="F28" s="44">
        <f>SPEC!E28</f>
        <v>0</v>
      </c>
      <c r="G28" s="35">
        <f t="shared" si="15"/>
        <v>0.125</v>
      </c>
      <c r="H28" s="35">
        <f t="shared" si="15"/>
        <v>0.25</v>
      </c>
      <c r="I28" s="35">
        <f t="shared" si="15"/>
        <v>0.375</v>
      </c>
      <c r="J28" s="35">
        <f t="shared" si="15"/>
        <v>0.5</v>
      </c>
      <c r="K28" s="40">
        <f t="shared" si="16"/>
        <v>0.875</v>
      </c>
      <c r="L28" s="40">
        <f t="shared" si="16"/>
        <v>1.25</v>
      </c>
      <c r="M28" s="40">
        <f t="shared" si="16"/>
        <v>1.625</v>
      </c>
      <c r="N28" s="40">
        <f t="shared" si="16"/>
        <v>2</v>
      </c>
      <c r="O28" s="31"/>
      <c r="P28" s="31"/>
    </row>
    <row r="29" spans="1:16" ht="15.75" customHeight="1">
      <c r="A29" s="100" t="str">
        <f>SPEC!A29</f>
        <v>BACK RISE 29"</v>
      </c>
      <c r="B29" s="100"/>
      <c r="C29" s="34">
        <f t="shared" si="10"/>
        <v>-0.375</v>
      </c>
      <c r="D29" s="45">
        <f t="shared" si="10"/>
        <v>-0.25</v>
      </c>
      <c r="E29" s="45">
        <f t="shared" si="10"/>
        <v>-0.125</v>
      </c>
      <c r="F29" s="44">
        <f>SPEC!E29</f>
        <v>0</v>
      </c>
      <c r="G29" s="35">
        <f t="shared" si="15"/>
        <v>0.125</v>
      </c>
      <c r="H29" s="35">
        <f t="shared" si="15"/>
        <v>0.25</v>
      </c>
      <c r="I29" s="35">
        <f t="shared" si="15"/>
        <v>0.375</v>
      </c>
      <c r="J29" s="35">
        <f t="shared" si="15"/>
        <v>0.5</v>
      </c>
      <c r="K29" s="40">
        <f t="shared" si="16"/>
        <v>0.875</v>
      </c>
      <c r="L29" s="40">
        <f t="shared" si="16"/>
        <v>1.25</v>
      </c>
      <c r="M29" s="40">
        <f t="shared" si="16"/>
        <v>1.625</v>
      </c>
      <c r="N29" s="40">
        <f t="shared" si="16"/>
        <v>2</v>
      </c>
      <c r="O29" s="31"/>
      <c r="P29" s="31"/>
    </row>
    <row r="30" spans="1:16" ht="15.75" customHeight="1">
      <c r="A30" s="101" t="str">
        <f>SPEC!A30</f>
        <v>BACK RISE 30"</v>
      </c>
      <c r="B30" s="101"/>
      <c r="C30" s="34">
        <f t="shared" si="10"/>
        <v>-0.375</v>
      </c>
      <c r="D30" s="45">
        <f t="shared" si="10"/>
        <v>-0.25</v>
      </c>
      <c r="E30" s="45">
        <f t="shared" si="10"/>
        <v>-0.125</v>
      </c>
      <c r="F30" s="44">
        <f>SPEC!E30</f>
        <v>0</v>
      </c>
      <c r="G30" s="35">
        <f t="shared" si="15"/>
        <v>0.125</v>
      </c>
      <c r="H30" s="35">
        <f t="shared" si="15"/>
        <v>0.25</v>
      </c>
      <c r="I30" s="35">
        <f t="shared" si="15"/>
        <v>0.375</v>
      </c>
      <c r="J30" s="35">
        <f t="shared" si="15"/>
        <v>0.5</v>
      </c>
      <c r="K30" s="40">
        <f t="shared" si="16"/>
        <v>0.875</v>
      </c>
      <c r="L30" s="40">
        <f t="shared" si="16"/>
        <v>1.25</v>
      </c>
      <c r="M30" s="40">
        <f t="shared" si="16"/>
        <v>1.625</v>
      </c>
      <c r="N30" s="40">
        <f t="shared" si="16"/>
        <v>2</v>
      </c>
      <c r="O30" s="31"/>
      <c r="P30" s="31"/>
    </row>
    <row r="31" spans="1:16" ht="15.75" customHeight="1">
      <c r="A31" s="99" t="str">
        <f>SPEC!A31</f>
        <v>BACK RISE 31"</v>
      </c>
      <c r="B31" s="99"/>
      <c r="C31" s="34">
        <f t="shared" si="10"/>
        <v>-0.375</v>
      </c>
      <c r="D31" s="45">
        <f t="shared" si="10"/>
        <v>-0.25</v>
      </c>
      <c r="E31" s="45">
        <f t="shared" si="10"/>
        <v>-0.125</v>
      </c>
      <c r="F31" s="44">
        <f>SPEC!E31</f>
        <v>0</v>
      </c>
      <c r="G31" s="35">
        <f t="shared" si="15"/>
        <v>0.125</v>
      </c>
      <c r="H31" s="35">
        <f t="shared" si="15"/>
        <v>0.25</v>
      </c>
      <c r="I31" s="35">
        <f t="shared" si="15"/>
        <v>0.375</v>
      </c>
      <c r="J31" s="35">
        <f t="shared" si="15"/>
        <v>0.5</v>
      </c>
      <c r="K31" s="40">
        <f t="shared" si="16"/>
        <v>0.875</v>
      </c>
      <c r="L31" s="40">
        <f t="shared" si="16"/>
        <v>1.25</v>
      </c>
      <c r="M31" s="40">
        <f t="shared" si="16"/>
        <v>1.625</v>
      </c>
      <c r="N31" s="40">
        <f t="shared" si="16"/>
        <v>2</v>
      </c>
      <c r="O31" s="31"/>
      <c r="P31" s="31"/>
    </row>
    <row r="32" spans="1:16" ht="15.75" customHeight="1">
      <c r="A32" s="102" t="str">
        <f>SPEC!A32</f>
        <v>BACK RISE 32"</v>
      </c>
      <c r="B32" s="102"/>
      <c r="C32" s="34">
        <f t="shared" si="10"/>
        <v>-0.375</v>
      </c>
      <c r="D32" s="45">
        <f t="shared" si="10"/>
        <v>-0.25</v>
      </c>
      <c r="E32" s="45">
        <f t="shared" si="10"/>
        <v>-0.125</v>
      </c>
      <c r="F32" s="44">
        <f>SPEC!E32</f>
        <v>0</v>
      </c>
      <c r="G32" s="35">
        <f t="shared" si="15"/>
        <v>0.125</v>
      </c>
      <c r="H32" s="35">
        <f t="shared" si="15"/>
        <v>0.25</v>
      </c>
      <c r="I32" s="35">
        <f t="shared" si="15"/>
        <v>0.375</v>
      </c>
      <c r="J32" s="35">
        <f t="shared" si="15"/>
        <v>0.5</v>
      </c>
      <c r="K32" s="40">
        <f t="shared" si="16"/>
        <v>0.875</v>
      </c>
      <c r="L32" s="40">
        <f t="shared" si="16"/>
        <v>1.25</v>
      </c>
      <c r="M32" s="40">
        <f t="shared" si="16"/>
        <v>1.625</v>
      </c>
      <c r="N32" s="40">
        <f t="shared" si="16"/>
        <v>2</v>
      </c>
      <c r="O32" s="31"/>
      <c r="P32" s="31"/>
    </row>
    <row r="33" spans="1:16" ht="15.75" customHeight="1">
      <c r="A33" s="98" t="str">
        <f>SPEC!A33</f>
        <v>BACK RISE 34"</v>
      </c>
      <c r="B33" s="98"/>
      <c r="C33" s="34">
        <f>D33-0.125</f>
        <v>-0.375</v>
      </c>
      <c r="D33" s="45">
        <f>E33-0.125</f>
        <v>-0.25</v>
      </c>
      <c r="E33" s="45">
        <f>F33-0.125</f>
        <v>-0.125</v>
      </c>
      <c r="F33" s="44">
        <f>SPEC!E33</f>
        <v>0</v>
      </c>
      <c r="G33" s="35">
        <f>F33+0.125</f>
        <v>0.125</v>
      </c>
      <c r="H33" s="35">
        <f>G33+0.125</f>
        <v>0.25</v>
      </c>
      <c r="I33" s="35">
        <f>H33+0.125</f>
        <v>0.375</v>
      </c>
      <c r="J33" s="35">
        <f>I33+0.125</f>
        <v>0.5</v>
      </c>
      <c r="K33" s="40">
        <f>J33+0.375</f>
        <v>0.875</v>
      </c>
      <c r="L33" s="40">
        <f>K33+0.375</f>
        <v>1.25</v>
      </c>
      <c r="M33" s="40">
        <f>L33+0.375</f>
        <v>1.625</v>
      </c>
      <c r="N33" s="40">
        <f>M33+0.375</f>
        <v>2</v>
      </c>
      <c r="O33" s="31"/>
      <c r="P33" s="31"/>
    </row>
    <row r="34" spans="1:16" ht="15.75" customHeight="1">
      <c r="A34" s="100" t="str">
        <f>SPEC!A34</f>
        <v>FLY LENGTH 29"</v>
      </c>
      <c r="B34" s="100"/>
      <c r="C34" s="34">
        <f aca="true" t="shared" si="17" ref="C34:E38">D34</f>
        <v>0</v>
      </c>
      <c r="D34" s="45">
        <f t="shared" si="17"/>
        <v>0</v>
      </c>
      <c r="E34" s="45">
        <f t="shared" si="17"/>
        <v>0</v>
      </c>
      <c r="F34" s="44">
        <f>SPEC!E34</f>
        <v>0</v>
      </c>
      <c r="G34" s="35">
        <f>F34+0.5</f>
        <v>0.5</v>
      </c>
      <c r="H34" s="35">
        <f>G34</f>
        <v>0.5</v>
      </c>
      <c r="I34" s="35">
        <f>G34</f>
        <v>0.5</v>
      </c>
      <c r="J34" s="35">
        <f>F34+1</f>
        <v>1</v>
      </c>
      <c r="K34" s="40">
        <f aca="true" t="shared" si="18" ref="K34:K40">J34</f>
        <v>1</v>
      </c>
      <c r="L34" s="40">
        <f>J34</f>
        <v>1</v>
      </c>
      <c r="M34" s="40">
        <f>J34</f>
        <v>1</v>
      </c>
      <c r="N34" s="40">
        <f>J34</f>
        <v>1</v>
      </c>
      <c r="O34" s="31"/>
      <c r="P34" s="31"/>
    </row>
    <row r="35" spans="1:16" ht="15.75" customHeight="1">
      <c r="A35" s="101" t="str">
        <f>SPEC!A35</f>
        <v>FLY LENGTH 30"</v>
      </c>
      <c r="B35" s="101"/>
      <c r="C35" s="34">
        <f t="shared" si="17"/>
        <v>0</v>
      </c>
      <c r="D35" s="45">
        <f t="shared" si="17"/>
        <v>0</v>
      </c>
      <c r="E35" s="45">
        <f t="shared" si="17"/>
        <v>0</v>
      </c>
      <c r="F35" s="44">
        <f>SPEC!E35</f>
        <v>0</v>
      </c>
      <c r="G35" s="35">
        <f>F35+0.5</f>
        <v>0.5</v>
      </c>
      <c r="H35" s="35">
        <f aca="true" t="shared" si="19" ref="H35:J39">G35</f>
        <v>0.5</v>
      </c>
      <c r="I35" s="35">
        <f>G35</f>
        <v>0.5</v>
      </c>
      <c r="J35" s="35">
        <f>F35+1</f>
        <v>1</v>
      </c>
      <c r="K35" s="40">
        <f t="shared" si="18"/>
        <v>1</v>
      </c>
      <c r="L35" s="40">
        <f>J35</f>
        <v>1</v>
      </c>
      <c r="M35" s="40">
        <f>J35</f>
        <v>1</v>
      </c>
      <c r="N35" s="40">
        <f>J35</f>
        <v>1</v>
      </c>
      <c r="O35" s="31"/>
      <c r="P35" s="31"/>
    </row>
    <row r="36" spans="1:16" ht="15.75" customHeight="1">
      <c r="A36" s="99" t="str">
        <f>SPEC!A36</f>
        <v>FLY LENGTH 31"</v>
      </c>
      <c r="B36" s="99"/>
      <c r="C36" s="34">
        <f t="shared" si="17"/>
        <v>0</v>
      </c>
      <c r="D36" s="45">
        <f t="shared" si="17"/>
        <v>0</v>
      </c>
      <c r="E36" s="45">
        <f t="shared" si="17"/>
        <v>0</v>
      </c>
      <c r="F36" s="44">
        <f>SPEC!E36</f>
        <v>0</v>
      </c>
      <c r="G36" s="35">
        <f>F36+0.5</f>
        <v>0.5</v>
      </c>
      <c r="H36" s="35">
        <f t="shared" si="19"/>
        <v>0.5</v>
      </c>
      <c r="I36" s="35">
        <f>G36</f>
        <v>0.5</v>
      </c>
      <c r="J36" s="35">
        <f>F36+1</f>
        <v>1</v>
      </c>
      <c r="K36" s="40">
        <f t="shared" si="18"/>
        <v>1</v>
      </c>
      <c r="L36" s="40">
        <f>J36</f>
        <v>1</v>
      </c>
      <c r="M36" s="40">
        <f>J36</f>
        <v>1</v>
      </c>
      <c r="N36" s="40">
        <f>J36</f>
        <v>1</v>
      </c>
      <c r="O36" s="12"/>
      <c r="P36" s="12"/>
    </row>
    <row r="37" spans="1:16" ht="15.75" customHeight="1">
      <c r="A37" s="102" t="str">
        <f>SPEC!A37</f>
        <v>FLY LENGTH 32"</v>
      </c>
      <c r="B37" s="102"/>
      <c r="C37" s="34">
        <f t="shared" si="17"/>
        <v>0</v>
      </c>
      <c r="D37" s="45">
        <f t="shared" si="17"/>
        <v>0</v>
      </c>
      <c r="E37" s="45">
        <f t="shared" si="17"/>
        <v>0</v>
      </c>
      <c r="F37" s="44">
        <f>SPEC!E37</f>
        <v>0</v>
      </c>
      <c r="G37" s="35">
        <f>F37+0.5</f>
        <v>0.5</v>
      </c>
      <c r="H37" s="35">
        <f t="shared" si="19"/>
        <v>0.5</v>
      </c>
      <c r="I37" s="35">
        <f>G37</f>
        <v>0.5</v>
      </c>
      <c r="J37" s="35">
        <f>F37+1</f>
        <v>1</v>
      </c>
      <c r="K37" s="40">
        <f t="shared" si="18"/>
        <v>1</v>
      </c>
      <c r="L37" s="40">
        <f>J37</f>
        <v>1</v>
      </c>
      <c r="M37" s="40">
        <f>J37</f>
        <v>1</v>
      </c>
      <c r="N37" s="40">
        <f>J37</f>
        <v>1</v>
      </c>
      <c r="O37" s="12"/>
      <c r="P37" s="12"/>
    </row>
    <row r="38" spans="1:16" ht="15.75" customHeight="1">
      <c r="A38" s="98" t="str">
        <f>SPEC!A38</f>
        <v>FLY LENGTH 34"</v>
      </c>
      <c r="B38" s="98"/>
      <c r="C38" s="34">
        <f t="shared" si="17"/>
        <v>0</v>
      </c>
      <c r="D38" s="45">
        <f t="shared" si="17"/>
        <v>0</v>
      </c>
      <c r="E38" s="45">
        <f t="shared" si="17"/>
        <v>0</v>
      </c>
      <c r="F38" s="44">
        <f>SPEC!E38</f>
        <v>0</v>
      </c>
      <c r="G38" s="35">
        <f>F38+0.5</f>
        <v>0.5</v>
      </c>
      <c r="H38" s="35">
        <f t="shared" si="19"/>
        <v>0.5</v>
      </c>
      <c r="I38" s="35">
        <f>G38</f>
        <v>0.5</v>
      </c>
      <c r="J38" s="35">
        <f>F38+1</f>
        <v>1</v>
      </c>
      <c r="K38" s="40">
        <f t="shared" si="18"/>
        <v>1</v>
      </c>
      <c r="L38" s="40">
        <f>J38</f>
        <v>1</v>
      </c>
      <c r="M38" s="40">
        <f>J38</f>
        <v>1</v>
      </c>
      <c r="N38" s="40">
        <f>J38</f>
        <v>1</v>
      </c>
      <c r="O38" s="12"/>
      <c r="P38" s="12"/>
    </row>
    <row r="39" spans="1:16" ht="15.75" customHeight="1">
      <c r="A39" s="123" t="str">
        <f>SPEC!A39</f>
        <v>POCKET LENGTH W/O FLAP (FRONT)</v>
      </c>
      <c r="B39" s="123"/>
      <c r="C39" s="34">
        <f aca="true" t="shared" si="20" ref="C39:C46">E39</f>
        <v>-0.5</v>
      </c>
      <c r="D39" s="45">
        <f aca="true" t="shared" si="21" ref="D39:D46">E39</f>
        <v>-0.5</v>
      </c>
      <c r="E39" s="45">
        <f>F39-0.5</f>
        <v>-0.5</v>
      </c>
      <c r="F39" s="44">
        <f>SPEC!E39</f>
        <v>0</v>
      </c>
      <c r="G39" s="35">
        <f aca="true" t="shared" si="22" ref="G39:G48">F39</f>
        <v>0</v>
      </c>
      <c r="H39" s="35">
        <f t="shared" si="19"/>
        <v>0</v>
      </c>
      <c r="I39" s="35">
        <f t="shared" si="19"/>
        <v>0</v>
      </c>
      <c r="J39" s="35">
        <f t="shared" si="19"/>
        <v>0</v>
      </c>
      <c r="K39" s="35">
        <f t="shared" si="18"/>
        <v>0</v>
      </c>
      <c r="L39" s="35">
        <f>K39</f>
        <v>0</v>
      </c>
      <c r="M39" s="35">
        <f>L39</f>
        <v>0</v>
      </c>
      <c r="N39" s="35">
        <f>M39</f>
        <v>0</v>
      </c>
      <c r="O39" s="12"/>
      <c r="P39" s="12"/>
    </row>
    <row r="40" spans="1:16" ht="15.75" customHeight="1">
      <c r="A40" s="123" t="str">
        <f>SPEC!A40</f>
        <v>POCKET WIDTH W/O FLAP (FRONT)</v>
      </c>
      <c r="B40" s="123"/>
      <c r="C40" s="34">
        <f t="shared" si="20"/>
        <v>-0.5</v>
      </c>
      <c r="D40" s="45">
        <f t="shared" si="21"/>
        <v>-0.5</v>
      </c>
      <c r="E40" s="45">
        <f>F40-0.5</f>
        <v>-0.5</v>
      </c>
      <c r="F40" s="44">
        <f>SPEC!E40</f>
        <v>0</v>
      </c>
      <c r="G40" s="35">
        <f t="shared" si="22"/>
        <v>0</v>
      </c>
      <c r="H40" s="35">
        <f>G40</f>
        <v>0</v>
      </c>
      <c r="I40" s="35">
        <f>H40</f>
        <v>0</v>
      </c>
      <c r="J40" s="40">
        <f>F40+0.5</f>
        <v>0.5</v>
      </c>
      <c r="K40" s="40">
        <f t="shared" si="18"/>
        <v>0.5</v>
      </c>
      <c r="L40" s="40">
        <f>J40</f>
        <v>0.5</v>
      </c>
      <c r="M40" s="40">
        <f>J40</f>
        <v>0.5</v>
      </c>
      <c r="N40" s="40">
        <f>J40</f>
        <v>0.5</v>
      </c>
      <c r="O40" s="12"/>
      <c r="P40" s="12"/>
    </row>
    <row r="41" spans="1:16" ht="15.75" customHeight="1">
      <c r="A41" s="123" t="str">
        <f>SPEC!A41</f>
        <v>FLAP HEIGHT (FRONT)</v>
      </c>
      <c r="B41" s="123"/>
      <c r="C41" s="34">
        <f t="shared" si="20"/>
        <v>-0.5</v>
      </c>
      <c r="D41" s="45">
        <f t="shared" si="21"/>
        <v>-0.5</v>
      </c>
      <c r="E41" s="45">
        <f>F41-0.5</f>
        <v>-0.5</v>
      </c>
      <c r="F41" s="44">
        <f>SPEC!E41</f>
        <v>0</v>
      </c>
      <c r="G41" s="35">
        <f t="shared" si="22"/>
        <v>0</v>
      </c>
      <c r="H41" s="35">
        <f aca="true" t="shared" si="23" ref="H41:N43">G41</f>
        <v>0</v>
      </c>
      <c r="I41" s="35">
        <f t="shared" si="23"/>
        <v>0</v>
      </c>
      <c r="J41" s="35">
        <f t="shared" si="23"/>
        <v>0</v>
      </c>
      <c r="K41" s="35">
        <f t="shared" si="23"/>
        <v>0</v>
      </c>
      <c r="L41" s="35">
        <f t="shared" si="23"/>
        <v>0</v>
      </c>
      <c r="M41" s="35">
        <f t="shared" si="23"/>
        <v>0</v>
      </c>
      <c r="N41" s="35">
        <f t="shared" si="23"/>
        <v>0</v>
      </c>
      <c r="O41" s="12"/>
      <c r="P41" s="12"/>
    </row>
    <row r="42" spans="1:16" ht="15.75" customHeight="1">
      <c r="A42" s="123" t="str">
        <f>SPEC!A42</f>
        <v>FLAP WIDTH (FRONT)</v>
      </c>
      <c r="B42" s="123"/>
      <c r="C42" s="34">
        <f t="shared" si="20"/>
        <v>-0.5</v>
      </c>
      <c r="D42" s="45">
        <f t="shared" si="21"/>
        <v>-0.5</v>
      </c>
      <c r="E42" s="45">
        <f>F42-0.5</f>
        <v>-0.5</v>
      </c>
      <c r="F42" s="44">
        <f>SPEC!E42</f>
        <v>0</v>
      </c>
      <c r="G42" s="35">
        <f t="shared" si="22"/>
        <v>0</v>
      </c>
      <c r="H42" s="35">
        <f>G42</f>
        <v>0</v>
      </c>
      <c r="I42" s="35">
        <f>H42</f>
        <v>0</v>
      </c>
      <c r="J42" s="40">
        <f>F42+0.5</f>
        <v>0.5</v>
      </c>
      <c r="K42" s="40">
        <f>J42</f>
        <v>0.5</v>
      </c>
      <c r="L42" s="40">
        <f>J42</f>
        <v>0.5</v>
      </c>
      <c r="M42" s="40">
        <f>J42</f>
        <v>0.5</v>
      </c>
      <c r="N42" s="40">
        <f>J42</f>
        <v>0.5</v>
      </c>
      <c r="O42" s="12"/>
      <c r="P42" s="12"/>
    </row>
    <row r="43" spans="1:16" ht="15.75" customHeight="1">
      <c r="A43" s="116" t="str">
        <f>SPEC!A43</f>
        <v>POCKET LENGTH W/O FLAP (BACK)</v>
      </c>
      <c r="B43" s="116"/>
      <c r="C43" s="34">
        <f t="shared" si="20"/>
        <v>-0.5</v>
      </c>
      <c r="D43" s="45">
        <f t="shared" si="21"/>
        <v>-0.5</v>
      </c>
      <c r="E43" s="45">
        <f>F43-0.5</f>
        <v>-0.5</v>
      </c>
      <c r="F43" s="44">
        <f>SPEC!E43</f>
        <v>0</v>
      </c>
      <c r="G43" s="35">
        <f t="shared" si="22"/>
        <v>0</v>
      </c>
      <c r="H43" s="35">
        <f t="shared" si="23"/>
        <v>0</v>
      </c>
      <c r="I43" s="35">
        <f t="shared" si="23"/>
        <v>0</v>
      </c>
      <c r="J43" s="35">
        <f t="shared" si="23"/>
        <v>0</v>
      </c>
      <c r="K43" s="35">
        <f t="shared" si="23"/>
        <v>0</v>
      </c>
      <c r="L43" s="35">
        <f t="shared" si="23"/>
        <v>0</v>
      </c>
      <c r="M43" s="35">
        <f t="shared" si="23"/>
        <v>0</v>
      </c>
      <c r="N43" s="35">
        <f t="shared" si="23"/>
        <v>0</v>
      </c>
      <c r="O43" s="12"/>
      <c r="P43" s="12"/>
    </row>
    <row r="44" spans="1:16" ht="15.75" customHeight="1">
      <c r="A44" s="116" t="str">
        <f>SPEC!A44</f>
        <v>POCKET WIDTH W/O FLAP (BACK)</v>
      </c>
      <c r="B44" s="116"/>
      <c r="C44" s="33">
        <f t="shared" si="20"/>
        <v>-0.25</v>
      </c>
      <c r="D44" s="43">
        <f t="shared" si="21"/>
        <v>-0.25</v>
      </c>
      <c r="E44" s="43">
        <f>F44-0.25</f>
        <v>-0.25</v>
      </c>
      <c r="F44" s="44">
        <f>SPEC!E44</f>
        <v>0</v>
      </c>
      <c r="G44" s="35">
        <f t="shared" si="22"/>
        <v>0</v>
      </c>
      <c r="H44" s="35">
        <f aca="true" t="shared" si="24" ref="H44:N44">G44</f>
        <v>0</v>
      </c>
      <c r="I44" s="35">
        <f t="shared" si="24"/>
        <v>0</v>
      </c>
      <c r="J44" s="35">
        <f t="shared" si="24"/>
        <v>0</v>
      </c>
      <c r="K44" s="35">
        <f t="shared" si="24"/>
        <v>0</v>
      </c>
      <c r="L44" s="35">
        <f t="shared" si="24"/>
        <v>0</v>
      </c>
      <c r="M44" s="35">
        <f t="shared" si="24"/>
        <v>0</v>
      </c>
      <c r="N44" s="35">
        <f t="shared" si="24"/>
        <v>0</v>
      </c>
      <c r="O44" s="12"/>
      <c r="P44" s="12"/>
    </row>
    <row r="45" spans="1:16" ht="15.75" customHeight="1">
      <c r="A45" s="116" t="str">
        <f>SPEC!A45</f>
        <v>FLAP HEIGHT (BACK)</v>
      </c>
      <c r="B45" s="116"/>
      <c r="C45" s="34">
        <f t="shared" si="20"/>
        <v>-0.5</v>
      </c>
      <c r="D45" s="45">
        <f t="shared" si="21"/>
        <v>-0.5</v>
      </c>
      <c r="E45" s="45">
        <f>F45-0.5</f>
        <v>-0.5</v>
      </c>
      <c r="F45" s="44">
        <f>SPEC!E45</f>
        <v>0</v>
      </c>
      <c r="G45" s="35">
        <f t="shared" si="22"/>
        <v>0</v>
      </c>
      <c r="H45" s="35">
        <f aca="true" t="shared" si="25" ref="H45:N45">G45</f>
        <v>0</v>
      </c>
      <c r="I45" s="35">
        <f t="shared" si="25"/>
        <v>0</v>
      </c>
      <c r="J45" s="35">
        <f t="shared" si="25"/>
        <v>0</v>
      </c>
      <c r="K45" s="35">
        <f t="shared" si="25"/>
        <v>0</v>
      </c>
      <c r="L45" s="35">
        <f t="shared" si="25"/>
        <v>0</v>
      </c>
      <c r="M45" s="35">
        <f t="shared" si="25"/>
        <v>0</v>
      </c>
      <c r="N45" s="35">
        <f t="shared" si="25"/>
        <v>0</v>
      </c>
      <c r="O45" s="12"/>
      <c r="P45" s="12"/>
    </row>
    <row r="46" spans="1:16" ht="15.75" customHeight="1">
      <c r="A46" s="116" t="str">
        <f>SPEC!A46</f>
        <v>FLAP WIDTH (BACK)</v>
      </c>
      <c r="B46" s="116"/>
      <c r="C46" s="33">
        <f t="shared" si="20"/>
        <v>-0.25</v>
      </c>
      <c r="D46" s="43">
        <f t="shared" si="21"/>
        <v>-0.25</v>
      </c>
      <c r="E46" s="43">
        <f>F46-0.25</f>
        <v>-0.25</v>
      </c>
      <c r="F46" s="44">
        <f>SPEC!E46</f>
        <v>0</v>
      </c>
      <c r="G46" s="35">
        <f t="shared" si="22"/>
        <v>0</v>
      </c>
      <c r="H46" s="35">
        <f aca="true" t="shared" si="26" ref="H46:N46">G46</f>
        <v>0</v>
      </c>
      <c r="I46" s="35">
        <f t="shared" si="26"/>
        <v>0</v>
      </c>
      <c r="J46" s="35">
        <f t="shared" si="26"/>
        <v>0</v>
      </c>
      <c r="K46" s="35">
        <f t="shared" si="26"/>
        <v>0</v>
      </c>
      <c r="L46" s="35">
        <f t="shared" si="26"/>
        <v>0</v>
      </c>
      <c r="M46" s="35">
        <f t="shared" si="26"/>
        <v>0</v>
      </c>
      <c r="N46" s="35">
        <f t="shared" si="26"/>
        <v>0</v>
      </c>
      <c r="O46" s="12"/>
      <c r="P46" s="12"/>
    </row>
    <row r="47" spans="1:16" ht="15.75" customHeight="1">
      <c r="A47" s="123" t="str">
        <f>SPEC!A47</f>
        <v>POCKET PLACEMENT FROM SIDE SEAM</v>
      </c>
      <c r="B47" s="123"/>
      <c r="C47" s="33">
        <f aca="true" t="shared" si="27" ref="C47:D51">D47</f>
        <v>0</v>
      </c>
      <c r="D47" s="43">
        <f t="shared" si="27"/>
        <v>0</v>
      </c>
      <c r="E47" s="43">
        <f>F47</f>
        <v>0</v>
      </c>
      <c r="F47" s="44">
        <f>SPEC!E47</f>
        <v>0</v>
      </c>
      <c r="G47" s="35">
        <f t="shared" si="22"/>
        <v>0</v>
      </c>
      <c r="H47" s="35">
        <f aca="true" t="shared" si="28" ref="H47:N51">G47</f>
        <v>0</v>
      </c>
      <c r="I47" s="35">
        <f t="shared" si="28"/>
        <v>0</v>
      </c>
      <c r="J47" s="35">
        <f t="shared" si="28"/>
        <v>0</v>
      </c>
      <c r="K47" s="35">
        <f t="shared" si="28"/>
        <v>0</v>
      </c>
      <c r="L47" s="35">
        <f t="shared" si="28"/>
        <v>0</v>
      </c>
      <c r="M47" s="35">
        <f t="shared" si="28"/>
        <v>0</v>
      </c>
      <c r="N47" s="35">
        <f t="shared" si="28"/>
        <v>0</v>
      </c>
      <c r="O47" s="12"/>
      <c r="P47" s="12"/>
    </row>
    <row r="48" spans="1:16" ht="15.75" customHeight="1">
      <c r="A48" s="123" t="str">
        <f>SPEC!A48</f>
        <v>PCKT PLCMNT FROM BOTTOM WB (FRONT)</v>
      </c>
      <c r="B48" s="123"/>
      <c r="C48" s="33">
        <f t="shared" si="27"/>
        <v>0</v>
      </c>
      <c r="D48" s="43">
        <f t="shared" si="27"/>
        <v>0</v>
      </c>
      <c r="E48" s="43">
        <f>F48</f>
        <v>0</v>
      </c>
      <c r="F48" s="44">
        <f>SPEC!E48</f>
        <v>0</v>
      </c>
      <c r="G48" s="35">
        <f t="shared" si="22"/>
        <v>0</v>
      </c>
      <c r="H48" s="35">
        <f t="shared" si="28"/>
        <v>0</v>
      </c>
      <c r="I48" s="35">
        <f t="shared" si="28"/>
        <v>0</v>
      </c>
      <c r="J48" s="35">
        <f t="shared" si="28"/>
        <v>0</v>
      </c>
      <c r="K48" s="35">
        <f t="shared" si="28"/>
        <v>0</v>
      </c>
      <c r="L48" s="35">
        <f t="shared" si="28"/>
        <v>0</v>
      </c>
      <c r="M48" s="35">
        <f t="shared" si="28"/>
        <v>0</v>
      </c>
      <c r="N48" s="35">
        <f t="shared" si="28"/>
        <v>0</v>
      </c>
      <c r="O48" s="12"/>
      <c r="P48" s="12"/>
    </row>
    <row r="49" spans="1:16" ht="15.75" customHeight="1">
      <c r="A49" s="116" t="str">
        <f>SPEC!A49</f>
        <v>POCKET PLACEMENT FROM CB</v>
      </c>
      <c r="B49" s="116"/>
      <c r="C49" s="33">
        <f>D49-0.125</f>
        <v>-0.375</v>
      </c>
      <c r="D49" s="43">
        <f>E49-0.125</f>
        <v>-0.25</v>
      </c>
      <c r="E49" s="43">
        <f>F49-0.125</f>
        <v>-0.125</v>
      </c>
      <c r="F49" s="44">
        <f>SPEC!E49</f>
        <v>0</v>
      </c>
      <c r="G49" s="35">
        <f>F49+0.125</f>
        <v>0.125</v>
      </c>
      <c r="H49" s="35">
        <f>G49+0.125</f>
        <v>0.25</v>
      </c>
      <c r="I49" s="35">
        <f>H49+0.125</f>
        <v>0.375</v>
      </c>
      <c r="J49" s="35">
        <f>I49+0.125</f>
        <v>0.5</v>
      </c>
      <c r="K49" s="40">
        <f>J49+0.25</f>
        <v>0.75</v>
      </c>
      <c r="L49" s="40">
        <f>K49+0.25</f>
        <v>1</v>
      </c>
      <c r="M49" s="40">
        <f>L49+0.25</f>
        <v>1.25</v>
      </c>
      <c r="N49" s="40">
        <f>M49+0.25</f>
        <v>1.5</v>
      </c>
      <c r="O49" s="12"/>
      <c r="P49" s="12"/>
    </row>
    <row r="50" spans="1:16" ht="15.75" customHeight="1">
      <c r="A50" s="116" t="str">
        <f>SPEC!A50</f>
        <v>PCKT PLCMNT FROM BOTTOM WB (BACK)</v>
      </c>
      <c r="B50" s="116"/>
      <c r="C50" s="33">
        <f t="shared" si="27"/>
        <v>0</v>
      </c>
      <c r="D50" s="43">
        <f t="shared" si="27"/>
        <v>0</v>
      </c>
      <c r="E50" s="43">
        <f>F50</f>
        <v>0</v>
      </c>
      <c r="F50" s="44">
        <f>SPEC!E50</f>
        <v>0</v>
      </c>
      <c r="G50" s="35">
        <f>F50</f>
        <v>0</v>
      </c>
      <c r="H50" s="35">
        <f t="shared" si="28"/>
        <v>0</v>
      </c>
      <c r="I50" s="35">
        <f t="shared" si="28"/>
        <v>0</v>
      </c>
      <c r="J50" s="35">
        <f t="shared" si="28"/>
        <v>0</v>
      </c>
      <c r="K50" s="35">
        <f t="shared" si="28"/>
        <v>0</v>
      </c>
      <c r="L50" s="35">
        <f t="shared" si="28"/>
        <v>0</v>
      </c>
      <c r="M50" s="35">
        <f t="shared" si="28"/>
        <v>0</v>
      </c>
      <c r="N50" s="35">
        <f t="shared" si="28"/>
        <v>0</v>
      </c>
      <c r="O50" s="12"/>
      <c r="P50" s="12"/>
    </row>
    <row r="51" spans="1:16" ht="15.75" customHeight="1">
      <c r="A51" s="123" t="str">
        <f>SPEC!A51</f>
        <v>BELT WIDTH</v>
      </c>
      <c r="B51" s="123"/>
      <c r="C51" s="33">
        <f t="shared" si="27"/>
        <v>0</v>
      </c>
      <c r="D51" s="43">
        <f t="shared" si="27"/>
        <v>0</v>
      </c>
      <c r="E51" s="43">
        <f>F51</f>
        <v>0</v>
      </c>
      <c r="F51" s="44">
        <f>SPEC!E51</f>
        <v>0</v>
      </c>
      <c r="G51" s="35">
        <f>F51</f>
        <v>0</v>
      </c>
      <c r="H51" s="35">
        <f t="shared" si="28"/>
        <v>0</v>
      </c>
      <c r="I51" s="35">
        <f t="shared" si="28"/>
        <v>0</v>
      </c>
      <c r="J51" s="35">
        <f t="shared" si="28"/>
        <v>0</v>
      </c>
      <c r="K51" s="35">
        <f t="shared" si="28"/>
        <v>0</v>
      </c>
      <c r="L51" s="35">
        <f t="shared" si="28"/>
        <v>0</v>
      </c>
      <c r="M51" s="35">
        <f t="shared" si="28"/>
        <v>0</v>
      </c>
      <c r="N51" s="35">
        <f t="shared" si="28"/>
        <v>0</v>
      </c>
      <c r="O51" s="12"/>
      <c r="P51" s="12"/>
    </row>
    <row r="52" spans="1:16" ht="15.75" customHeight="1">
      <c r="A52" s="123" t="str">
        <f>SPEC!A52</f>
        <v>BELT LENGTH***</v>
      </c>
      <c r="B52" s="123"/>
      <c r="C52" s="33">
        <f>D52-1</f>
        <v>-3</v>
      </c>
      <c r="D52" s="43">
        <f>E52-1</f>
        <v>-2</v>
      </c>
      <c r="E52" s="43">
        <f>F52-1</f>
        <v>-1</v>
      </c>
      <c r="F52" s="44">
        <f>SPEC!E52</f>
        <v>0</v>
      </c>
      <c r="G52" s="35">
        <f>F52+1</f>
        <v>1</v>
      </c>
      <c r="H52" s="35">
        <f>G52+1</f>
        <v>2</v>
      </c>
      <c r="I52" s="35">
        <f>H52+1</f>
        <v>3</v>
      </c>
      <c r="J52" s="35">
        <f>I52+1</f>
        <v>4</v>
      </c>
      <c r="K52" s="40">
        <f>J52+2</f>
        <v>6</v>
      </c>
      <c r="L52" s="40">
        <f>K52+2</f>
        <v>8</v>
      </c>
      <c r="M52" s="40">
        <f>L52+2</f>
        <v>10</v>
      </c>
      <c r="N52" s="40">
        <f>M52+2</f>
        <v>12</v>
      </c>
      <c r="O52" s="12"/>
      <c r="P52" s="12"/>
    </row>
    <row r="53" spans="1:17" ht="16.5" customHeight="1">
      <c r="A53" s="131" t="s">
        <v>60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3"/>
      <c r="O53" s="25"/>
      <c r="P53" s="25"/>
      <c r="Q53" s="8"/>
    </row>
    <row r="54" spans="1:17" ht="21" customHeight="1" thickBot="1">
      <c r="A54" s="128" t="s">
        <v>61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30"/>
      <c r="O54" s="26"/>
      <c r="P54" s="26"/>
      <c r="Q54" s="8"/>
    </row>
    <row r="55" spans="1:17" ht="17.25" customHeight="1" thickTop="1">
      <c r="A55" s="134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6"/>
      <c r="O55" s="12"/>
      <c r="P55" s="12"/>
      <c r="Q55" s="8"/>
    </row>
    <row r="56" spans="1:17" ht="17.25" customHeight="1" thickTop="1">
      <c r="A56" s="137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9"/>
      <c r="O56" s="12"/>
      <c r="P56" s="12"/>
      <c r="Q56" s="8"/>
    </row>
    <row r="57" spans="1:17" ht="17.25" customHeight="1" thickTop="1">
      <c r="A57" s="137"/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9"/>
      <c r="O57" s="12"/>
      <c r="P57" s="12"/>
      <c r="Q57" s="8"/>
    </row>
    <row r="58" spans="1:17" ht="17.25" customHeight="1" thickTop="1">
      <c r="A58" s="137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9"/>
      <c r="O58" s="12"/>
      <c r="P58" s="12"/>
      <c r="Q58" s="8"/>
    </row>
    <row r="59" spans="1:17" ht="17.25" customHeight="1" thickTop="1">
      <c r="A59" s="137"/>
      <c r="B59" s="138"/>
      <c r="C59" s="138"/>
      <c r="D59" s="138"/>
      <c r="E59" s="138"/>
      <c r="F59" s="138"/>
      <c r="G59" s="138"/>
      <c r="H59" s="138"/>
      <c r="I59" s="138"/>
      <c r="J59" s="138"/>
      <c r="K59" s="138"/>
      <c r="L59" s="138"/>
      <c r="M59" s="138"/>
      <c r="N59" s="139"/>
      <c r="O59" s="12"/>
      <c r="P59" s="12"/>
      <c r="Q59" s="8"/>
    </row>
    <row r="60" spans="1:17" ht="17.25" customHeight="1" thickTop="1">
      <c r="A60" s="137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9"/>
      <c r="O60" s="12"/>
      <c r="P60" s="12"/>
      <c r="Q60" s="8"/>
    </row>
    <row r="61" spans="1:17" ht="17.25" customHeight="1" thickTop="1">
      <c r="A61" s="137"/>
      <c r="B61" s="138"/>
      <c r="C61" s="138"/>
      <c r="D61" s="138"/>
      <c r="E61" s="138"/>
      <c r="F61" s="138"/>
      <c r="G61" s="138"/>
      <c r="H61" s="138"/>
      <c r="I61" s="138"/>
      <c r="J61" s="138"/>
      <c r="K61" s="138"/>
      <c r="L61" s="138"/>
      <c r="M61" s="138"/>
      <c r="N61" s="139"/>
      <c r="O61" s="12"/>
      <c r="P61" s="12"/>
      <c r="Q61" s="8"/>
    </row>
    <row r="62" spans="1:17" ht="17.25" customHeight="1" thickTop="1">
      <c r="A62" s="137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9"/>
      <c r="O62" s="12"/>
      <c r="P62" s="12"/>
      <c r="Q62" s="8"/>
    </row>
    <row r="63" spans="1:17" ht="17.25" customHeight="1" thickTop="1">
      <c r="A63" s="137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9"/>
      <c r="O63" s="12"/>
      <c r="P63" s="12"/>
      <c r="Q63" s="8"/>
    </row>
    <row r="64" spans="1:17" ht="17.25" customHeight="1" thickTop="1">
      <c r="A64" s="140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2"/>
      <c r="O64" s="12"/>
      <c r="P64" s="12"/>
      <c r="Q64" s="8"/>
    </row>
    <row r="65" spans="1:16" ht="17.25" customHeight="1">
      <c r="A65" s="3"/>
      <c r="B65" s="3"/>
      <c r="C65" s="3"/>
      <c r="D65" s="3"/>
      <c r="E65" s="9"/>
      <c r="F65" s="3"/>
      <c r="G65" s="3"/>
      <c r="H65" s="3"/>
      <c r="I65" s="5"/>
      <c r="J65" s="5"/>
      <c r="K65" s="5"/>
      <c r="L65" s="5"/>
      <c r="M65" s="5"/>
      <c r="N65" s="5"/>
      <c r="O65" s="8"/>
      <c r="P65" s="8"/>
    </row>
    <row r="66" spans="1:16" ht="17.25" customHeight="1">
      <c r="A66" s="3"/>
      <c r="B66" s="3"/>
      <c r="C66" s="3"/>
      <c r="D66" s="3"/>
      <c r="E66" s="9"/>
      <c r="F66" s="3"/>
      <c r="G66" s="3"/>
      <c r="H66" s="3"/>
      <c r="I66" s="5"/>
      <c r="J66" s="5"/>
      <c r="K66" s="5"/>
      <c r="L66" s="5"/>
      <c r="M66" s="5"/>
      <c r="N66" s="5"/>
      <c r="O66" s="8"/>
      <c r="P66" s="8"/>
    </row>
    <row r="67" spans="1:15" ht="17.25" customHeight="1">
      <c r="A67" s="3"/>
      <c r="B67" s="3"/>
      <c r="C67" s="3"/>
      <c r="D67" s="3"/>
      <c r="E67" s="9"/>
      <c r="F67" s="3"/>
      <c r="G67" s="3"/>
      <c r="H67" s="3"/>
      <c r="I67" s="5"/>
      <c r="J67" s="5"/>
      <c r="K67" s="5"/>
      <c r="L67" s="5"/>
      <c r="M67" s="5"/>
      <c r="N67" s="5"/>
      <c r="O67" s="8"/>
    </row>
    <row r="68" spans="1:15" ht="17.25" customHeight="1">
      <c r="A68" s="3"/>
      <c r="B68" s="3"/>
      <c r="C68" s="3"/>
      <c r="D68" s="3"/>
      <c r="E68" s="9"/>
      <c r="F68" s="3"/>
      <c r="G68" s="3"/>
      <c r="H68" s="3"/>
      <c r="I68" s="5"/>
      <c r="J68" s="5"/>
      <c r="K68" s="5"/>
      <c r="L68" s="5"/>
      <c r="M68" s="5"/>
      <c r="N68" s="5"/>
      <c r="O68" s="8"/>
    </row>
    <row r="69" spans="1:15" ht="17.25" customHeight="1">
      <c r="A69" s="3"/>
      <c r="B69" s="3"/>
      <c r="C69" s="3"/>
      <c r="D69" s="3"/>
      <c r="E69" s="9"/>
      <c r="F69" s="3"/>
      <c r="G69" s="3"/>
      <c r="H69" s="3"/>
      <c r="I69" s="5"/>
      <c r="J69" s="5"/>
      <c r="K69" s="5"/>
      <c r="L69" s="5"/>
      <c r="M69" s="5"/>
      <c r="N69" s="5"/>
      <c r="O69" s="8"/>
    </row>
    <row r="70" spans="1:15" ht="17.25" customHeight="1">
      <c r="A70" s="3"/>
      <c r="B70" s="3"/>
      <c r="C70" s="3"/>
      <c r="D70" s="3"/>
      <c r="E70" s="9"/>
      <c r="F70" s="3"/>
      <c r="G70" s="3"/>
      <c r="H70" s="3"/>
      <c r="I70" s="5"/>
      <c r="J70" s="5"/>
      <c r="K70" s="5"/>
      <c r="L70" s="5"/>
      <c r="M70" s="5"/>
      <c r="N70" s="5"/>
      <c r="O70" s="8"/>
    </row>
    <row r="71" spans="1:15" ht="17.25" customHeight="1">
      <c r="A71" s="3"/>
      <c r="B71" s="3"/>
      <c r="C71" s="3"/>
      <c r="D71" s="3"/>
      <c r="E71" s="9"/>
      <c r="F71" s="3"/>
      <c r="G71" s="3"/>
      <c r="H71" s="3"/>
      <c r="I71" s="5"/>
      <c r="J71" s="5"/>
      <c r="K71" s="5"/>
      <c r="L71" s="5"/>
      <c r="M71" s="5"/>
      <c r="N71" s="5"/>
      <c r="O71" s="8"/>
    </row>
    <row r="72" spans="4:6" ht="12.75">
      <c r="D72" s="8"/>
      <c r="E72" s="9"/>
      <c r="F72" s="8"/>
    </row>
    <row r="73" spans="4:6" ht="12.75">
      <c r="D73" s="8"/>
      <c r="E73" s="9"/>
      <c r="F73" s="8"/>
    </row>
    <row r="74" spans="4:6" ht="12.75">
      <c r="D74" s="8"/>
      <c r="E74" s="9"/>
      <c r="F74" s="8"/>
    </row>
    <row r="75" spans="4:6" ht="12.75">
      <c r="D75" s="8"/>
      <c r="E75" s="9"/>
      <c r="F75" s="8"/>
    </row>
    <row r="76" spans="4:6" ht="12.75">
      <c r="D76" s="8"/>
      <c r="E76" s="9"/>
      <c r="F76" s="8"/>
    </row>
    <row r="77" spans="4:6" ht="12.75">
      <c r="D77" s="8"/>
      <c r="E77" s="9"/>
      <c r="F77" s="8"/>
    </row>
    <row r="78" spans="4:6" ht="12.75">
      <c r="D78" s="8"/>
      <c r="E78" s="9"/>
      <c r="F78" s="8"/>
    </row>
    <row r="79" spans="4:6" ht="12.75">
      <c r="D79" s="8"/>
      <c r="E79" s="9"/>
      <c r="F79" s="8"/>
    </row>
    <row r="80" spans="4:6" ht="12.75">
      <c r="D80" s="8"/>
      <c r="E80" s="9"/>
      <c r="F80" s="8"/>
    </row>
    <row r="81" spans="4:6" ht="12.75">
      <c r="D81" s="8"/>
      <c r="E81" s="9"/>
      <c r="F81" s="8"/>
    </row>
    <row r="82" spans="4:6" ht="12.75">
      <c r="D82" s="8"/>
      <c r="E82" s="9"/>
      <c r="F82" s="8"/>
    </row>
    <row r="83" spans="4:6" ht="15">
      <c r="D83" s="8"/>
      <c r="E83" s="10"/>
      <c r="F83" s="8"/>
    </row>
    <row r="84" spans="4:6" ht="12">
      <c r="D84" s="8"/>
      <c r="E84" s="3"/>
      <c r="F84" s="8"/>
    </row>
    <row r="85" spans="4:6" ht="12">
      <c r="D85" s="8"/>
      <c r="E85" s="3"/>
      <c r="F85" s="8"/>
    </row>
    <row r="86" spans="4:6" ht="12">
      <c r="D86" s="8"/>
      <c r="E86" s="3"/>
      <c r="F86" s="8"/>
    </row>
    <row r="87" spans="4:6" ht="12">
      <c r="D87" s="8"/>
      <c r="E87" s="3"/>
      <c r="F87" s="8"/>
    </row>
    <row r="88" spans="4:6" ht="12">
      <c r="D88" s="8"/>
      <c r="E88" s="3"/>
      <c r="F88" s="8"/>
    </row>
    <row r="89" spans="4:6" ht="12">
      <c r="D89" s="8"/>
      <c r="E89" s="3"/>
      <c r="F89" s="8"/>
    </row>
    <row r="90" spans="4:6" ht="12">
      <c r="D90" s="8"/>
      <c r="E90" s="3"/>
      <c r="F90" s="8"/>
    </row>
    <row r="91" spans="4:6" ht="12">
      <c r="D91" s="8"/>
      <c r="E91" s="3"/>
      <c r="F91" s="8"/>
    </row>
    <row r="92" spans="4:6" ht="12">
      <c r="D92" s="8"/>
      <c r="E92" s="3"/>
      <c r="F92" s="8"/>
    </row>
    <row r="93" spans="4:6" ht="12">
      <c r="D93" s="8"/>
      <c r="E93" s="3"/>
      <c r="F93" s="8"/>
    </row>
    <row r="94" spans="4:6" ht="12">
      <c r="D94" s="8"/>
      <c r="E94" s="3"/>
      <c r="F94" s="8"/>
    </row>
    <row r="95" spans="4:6" ht="12">
      <c r="D95" s="8"/>
      <c r="E95" s="3"/>
      <c r="F95" s="8"/>
    </row>
    <row r="96" ht="12">
      <c r="E96" s="3"/>
    </row>
    <row r="97" ht="12">
      <c r="E97" s="3"/>
    </row>
    <row r="98" ht="12">
      <c r="E98" s="3"/>
    </row>
    <row r="99" ht="12">
      <c r="E99" s="3"/>
    </row>
    <row r="100" ht="12">
      <c r="E100" s="3"/>
    </row>
    <row r="101" ht="12">
      <c r="E101" s="3"/>
    </row>
  </sheetData>
  <mergeCells count="58">
    <mergeCell ref="A35:B35"/>
    <mergeCell ref="A27:B27"/>
    <mergeCell ref="A28:B28"/>
    <mergeCell ref="A29:B29"/>
    <mergeCell ref="A30:B30"/>
    <mergeCell ref="A1:N1"/>
    <mergeCell ref="A54:N54"/>
    <mergeCell ref="A53:N53"/>
    <mergeCell ref="A55:N64"/>
    <mergeCell ref="B4:N4"/>
    <mergeCell ref="A5:N5"/>
    <mergeCell ref="A50:B50"/>
    <mergeCell ref="A40:B40"/>
    <mergeCell ref="A24:B24"/>
    <mergeCell ref="A25:B25"/>
    <mergeCell ref="A42:B42"/>
    <mergeCell ref="A51:B51"/>
    <mergeCell ref="A52:B52"/>
    <mergeCell ref="A49:B49"/>
    <mergeCell ref="A46:B46"/>
    <mergeCell ref="A48:B48"/>
    <mergeCell ref="H2:N2"/>
    <mergeCell ref="A19:B19"/>
    <mergeCell ref="A36:B36"/>
    <mergeCell ref="A37:B37"/>
    <mergeCell ref="A18:B18"/>
    <mergeCell ref="A15:B15"/>
    <mergeCell ref="A16:B16"/>
    <mergeCell ref="A14:B14"/>
    <mergeCell ref="F2:G2"/>
    <mergeCell ref="A31:B31"/>
    <mergeCell ref="A17:B17"/>
    <mergeCell ref="A38:B38"/>
    <mergeCell ref="A21:B21"/>
    <mergeCell ref="A22:B22"/>
    <mergeCell ref="A23:B23"/>
    <mergeCell ref="H3:N3"/>
    <mergeCell ref="A32:B32"/>
    <mergeCell ref="A26:B26"/>
    <mergeCell ref="A33:B33"/>
    <mergeCell ref="A34:B34"/>
    <mergeCell ref="A47:B47"/>
    <mergeCell ref="A43:B43"/>
    <mergeCell ref="A44:B44"/>
    <mergeCell ref="A45:B45"/>
    <mergeCell ref="A20:B20"/>
    <mergeCell ref="A11:B11"/>
    <mergeCell ref="A12:B12"/>
    <mergeCell ref="A13:B13"/>
    <mergeCell ref="A41:B41"/>
    <mergeCell ref="A39:B39"/>
    <mergeCell ref="A10:B10"/>
    <mergeCell ref="A7:B7"/>
    <mergeCell ref="A8:B8"/>
    <mergeCell ref="C2:D2"/>
    <mergeCell ref="C3:D3"/>
    <mergeCell ref="A6:B6"/>
    <mergeCell ref="A9:B9"/>
  </mergeCells>
  <printOptions horizontalCentered="1" verticalCentered="1"/>
  <pageMargins left="0.25" right="0.25" top="0.25" bottom="0.25" header="0" footer="0"/>
  <pageSetup fitToHeight="1" fitToWidth="1" horizontalDpi="525" verticalDpi="525" orientation="portrait" scale="62"/>
  <ignoredErrors>
    <ignoredError sqref="G7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 C</cp:lastModifiedBy>
  <cp:lastPrinted>2010-05-17T17:59:20Z</cp:lastPrinted>
  <dcterms:created xsi:type="dcterms:W3CDTF">2007-05-30T13:33:09Z</dcterms:created>
  <dcterms:modified xsi:type="dcterms:W3CDTF">2010-05-31T15:28:33Z</dcterms:modified>
  <cp:category/>
  <cp:version/>
  <cp:contentType/>
  <cp:contentStatus/>
</cp:coreProperties>
</file>